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illamaxilla/Desktop/OROS Docs/"/>
    </mc:Choice>
  </mc:AlternateContent>
  <xr:revisionPtr revIDLastSave="0" documentId="8_{3973DB00-58F7-F449-AF68-BDBFBDE5C857}" xr6:coauthVersionLast="47" xr6:coauthVersionMax="47" xr10:uidLastSave="{00000000-0000-0000-0000-000000000000}"/>
  <bookViews>
    <workbookView xWindow="33600" yWindow="500" windowWidth="38400" windowHeight="21100" activeTab="1" xr2:uid="{00000000-000D-0000-FFFF-FFFF00000000}"/>
  </bookViews>
  <sheets>
    <sheet name="Instructions" sheetId="8" r:id="rId1"/>
    <sheet name="Summary" sheetId="2" r:id="rId2"/>
    <sheet name="Year 1" sheetId="1" r:id="rId3"/>
    <sheet name="Year 2" sheetId="3" r:id="rId4"/>
    <sheet name="Year 3" sheetId="4" r:id="rId5"/>
    <sheet name="Year 4" sheetId="5" r:id="rId6"/>
    <sheet name="Year 5" sheetId="6" r:id="rId7"/>
    <sheet name="Subawards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2" i="4" s="1"/>
  <c r="E2" i="5" s="1"/>
  <c r="E2" i="6" s="1"/>
  <c r="C2" i="3"/>
  <c r="C2" i="4" s="1"/>
  <c r="C2" i="5" s="1"/>
  <c r="C2" i="6" s="1"/>
  <c r="F16" i="7" l="1"/>
  <c r="G16" i="7" s="1"/>
  <c r="H16" i="7" s="1"/>
  <c r="I16" i="7" s="1"/>
  <c r="F13" i="7"/>
  <c r="G13" i="7" s="1"/>
  <c r="H13" i="7" s="1"/>
  <c r="I13" i="7" s="1"/>
  <c r="F10" i="7"/>
  <c r="G10" i="7" s="1"/>
  <c r="H10" i="7" s="1"/>
  <c r="I10" i="7" s="1"/>
  <c r="F7" i="7"/>
  <c r="G7" i="7" s="1"/>
  <c r="H7" i="7" s="1"/>
  <c r="I7" i="7" s="1"/>
  <c r="F4" i="7"/>
  <c r="G4" i="7" s="1"/>
  <c r="H4" i="7" s="1"/>
  <c r="I4" i="7" s="1"/>
  <c r="B12" i="2" l="1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6" i="2"/>
  <c r="C16" i="2"/>
  <c r="D16" i="2"/>
  <c r="E16" i="2"/>
  <c r="F16" i="2"/>
  <c r="B17" i="2"/>
  <c r="C17" i="2"/>
  <c r="D17" i="2"/>
  <c r="E17" i="2"/>
  <c r="F17" i="2"/>
  <c r="B19" i="2"/>
  <c r="C19" i="2"/>
  <c r="D19" i="2"/>
  <c r="E19" i="2"/>
  <c r="F19" i="2"/>
  <c r="B20" i="2"/>
  <c r="C20" i="2"/>
  <c r="D20" i="2"/>
  <c r="E20" i="2"/>
  <c r="F20" i="2"/>
  <c r="F11" i="2"/>
  <c r="E11" i="2"/>
  <c r="D11" i="2"/>
  <c r="C11" i="2"/>
  <c r="B11" i="2"/>
  <c r="G13" i="2" l="1"/>
  <c r="G20" i="2"/>
  <c r="G19" i="2"/>
  <c r="G16" i="2"/>
  <c r="G17" i="2"/>
  <c r="G14" i="2"/>
  <c r="G12" i="2"/>
  <c r="G11" i="2"/>
  <c r="D5" i="1" l="1"/>
  <c r="H19" i="6" l="1"/>
  <c r="F9" i="2" s="1"/>
  <c r="H17" i="6"/>
  <c r="F8" i="2" s="1"/>
  <c r="H15" i="6"/>
  <c r="F7" i="2" s="1"/>
  <c r="F13" i="6"/>
  <c r="D13" i="6"/>
  <c r="F12" i="6"/>
  <c r="D12" i="6"/>
  <c r="F11" i="6"/>
  <c r="D11" i="6"/>
  <c r="F10" i="6"/>
  <c r="D10" i="6"/>
  <c r="F9" i="6"/>
  <c r="D9" i="6"/>
  <c r="F7" i="6"/>
  <c r="D7" i="6"/>
  <c r="F6" i="6"/>
  <c r="D6" i="6"/>
  <c r="F5" i="6"/>
  <c r="G5" i="6" s="1"/>
  <c r="H5" i="6" s="1"/>
  <c r="D5" i="6"/>
  <c r="H19" i="5"/>
  <c r="E9" i="2" s="1"/>
  <c r="H17" i="5"/>
  <c r="E8" i="2" s="1"/>
  <c r="H15" i="5"/>
  <c r="E7" i="2" s="1"/>
  <c r="F13" i="5"/>
  <c r="D13" i="5"/>
  <c r="F12" i="5"/>
  <c r="D12" i="5"/>
  <c r="F11" i="5"/>
  <c r="D11" i="5"/>
  <c r="F10" i="5"/>
  <c r="D10" i="5"/>
  <c r="F9" i="5"/>
  <c r="D9" i="5"/>
  <c r="F7" i="5"/>
  <c r="D7" i="5"/>
  <c r="F6" i="5"/>
  <c r="D6" i="5"/>
  <c r="F5" i="5"/>
  <c r="G5" i="5" s="1"/>
  <c r="H5" i="5" s="1"/>
  <c r="D5" i="5"/>
  <c r="H19" i="4"/>
  <c r="D9" i="2" s="1"/>
  <c r="H17" i="4"/>
  <c r="D8" i="2" s="1"/>
  <c r="H15" i="4"/>
  <c r="D7" i="2" s="1"/>
  <c r="F13" i="4"/>
  <c r="D13" i="4"/>
  <c r="F12" i="4"/>
  <c r="D12" i="4"/>
  <c r="F11" i="4"/>
  <c r="D11" i="4"/>
  <c r="F10" i="4"/>
  <c r="D10" i="4"/>
  <c r="F9" i="4"/>
  <c r="D9" i="4"/>
  <c r="F7" i="4"/>
  <c r="D7" i="4"/>
  <c r="F6" i="4"/>
  <c r="D6" i="4"/>
  <c r="F5" i="4"/>
  <c r="G5" i="4" s="1"/>
  <c r="D5" i="4"/>
  <c r="H19" i="3"/>
  <c r="C9" i="2" s="1"/>
  <c r="H17" i="3"/>
  <c r="C8" i="2" s="1"/>
  <c r="H15" i="3"/>
  <c r="C7" i="2" s="1"/>
  <c r="F13" i="3"/>
  <c r="D13" i="3"/>
  <c r="F12" i="3"/>
  <c r="D12" i="3"/>
  <c r="F11" i="3"/>
  <c r="D11" i="3"/>
  <c r="F10" i="3"/>
  <c r="D10" i="3"/>
  <c r="F9" i="3"/>
  <c r="D9" i="3"/>
  <c r="F7" i="3"/>
  <c r="G7" i="3" s="1"/>
  <c r="H7" i="3" s="1"/>
  <c r="D7" i="3"/>
  <c r="F6" i="3"/>
  <c r="D6" i="3"/>
  <c r="F5" i="3"/>
  <c r="D5" i="3"/>
  <c r="G13" i="5" l="1"/>
  <c r="H13" i="5"/>
  <c r="G11" i="4"/>
  <c r="H11" i="4" s="1"/>
  <c r="G10" i="6"/>
  <c r="H10" i="6" s="1"/>
  <c r="G12" i="5"/>
  <c r="H12" i="5" s="1"/>
  <c r="G10" i="4"/>
  <c r="H10" i="4" s="1"/>
  <c r="G12" i="4"/>
  <c r="H12" i="4" s="1"/>
  <c r="G11" i="6"/>
  <c r="H11" i="6" s="1"/>
  <c r="G9" i="3"/>
  <c r="H9" i="3"/>
  <c r="G10" i="3"/>
  <c r="H10" i="3" s="1"/>
  <c r="G13" i="4"/>
  <c r="H13" i="4" s="1"/>
  <c r="G12" i="6"/>
  <c r="H12" i="6" s="1"/>
  <c r="G10" i="5"/>
  <c r="H10" i="5" s="1"/>
  <c r="G13" i="3"/>
  <c r="H13" i="3" s="1"/>
  <c r="G13" i="6"/>
  <c r="H13" i="6" s="1"/>
  <c r="F8" i="3"/>
  <c r="G11" i="5"/>
  <c r="H11" i="5" s="1"/>
  <c r="F14" i="6"/>
  <c r="G29" i="6"/>
  <c r="F18" i="2" s="1"/>
  <c r="F14" i="5"/>
  <c r="G29" i="5"/>
  <c r="E18" i="2" s="1"/>
  <c r="F14" i="4"/>
  <c r="G29" i="4"/>
  <c r="D18" i="2" s="1"/>
  <c r="G12" i="3"/>
  <c r="H12" i="3" s="1"/>
  <c r="F14" i="3"/>
  <c r="G11" i="3"/>
  <c r="H11" i="3" s="1"/>
  <c r="G29" i="3"/>
  <c r="C18" i="2" s="1"/>
  <c r="F8" i="4"/>
  <c r="G5" i="3"/>
  <c r="H5" i="3" s="1"/>
  <c r="G6" i="6"/>
  <c r="H6" i="6" s="1"/>
  <c r="F8" i="6"/>
  <c r="G7" i="6"/>
  <c r="H7" i="6" s="1"/>
  <c r="G9" i="6"/>
  <c r="G6" i="5"/>
  <c r="H6" i="5" s="1"/>
  <c r="F8" i="5"/>
  <c r="G7" i="5"/>
  <c r="H7" i="5" s="1"/>
  <c r="G9" i="5"/>
  <c r="H5" i="4"/>
  <c r="G7" i="4"/>
  <c r="G9" i="4"/>
  <c r="G6" i="4"/>
  <c r="H6" i="4" s="1"/>
  <c r="G6" i="3"/>
  <c r="A2" i="3"/>
  <c r="B2" i="3"/>
  <c r="D2" i="3"/>
  <c r="H19" i="1"/>
  <c r="B9" i="2" s="1"/>
  <c r="G9" i="2" s="1"/>
  <c r="H17" i="1"/>
  <c r="B8" i="2" s="1"/>
  <c r="G8" i="2" s="1"/>
  <c r="H15" i="1"/>
  <c r="F13" i="1"/>
  <c r="D13" i="1"/>
  <c r="F12" i="1"/>
  <c r="D12" i="1"/>
  <c r="F11" i="1"/>
  <c r="D11" i="1"/>
  <c r="F10" i="1"/>
  <c r="D10" i="1"/>
  <c r="F9" i="1"/>
  <c r="D9" i="1"/>
  <c r="F7" i="1"/>
  <c r="G7" i="1" s="1"/>
  <c r="H7" i="1" s="1"/>
  <c r="D7" i="1"/>
  <c r="F6" i="1"/>
  <c r="G6" i="1" s="1"/>
  <c r="H6" i="1" s="1"/>
  <c r="D6" i="1"/>
  <c r="F5" i="1"/>
  <c r="G5" i="1" s="1"/>
  <c r="D35" i="7"/>
  <c r="D33" i="7"/>
  <c r="D31" i="7"/>
  <c r="D29" i="7"/>
  <c r="D27" i="7"/>
  <c r="E20" i="7"/>
  <c r="B26" i="2" s="1"/>
  <c r="E19" i="7"/>
  <c r="B24" i="2" s="1"/>
  <c r="E17" i="7"/>
  <c r="E35" i="7" s="1"/>
  <c r="F15" i="7"/>
  <c r="F17" i="7" s="1"/>
  <c r="E14" i="7"/>
  <c r="E33" i="7" s="1"/>
  <c r="F12" i="7"/>
  <c r="G12" i="7" s="1"/>
  <c r="E11" i="7"/>
  <c r="E31" i="7" s="1"/>
  <c r="F9" i="7"/>
  <c r="F11" i="7" s="1"/>
  <c r="E8" i="7"/>
  <c r="E29" i="7" s="1"/>
  <c r="F6" i="7"/>
  <c r="E5" i="7"/>
  <c r="E27" i="7" s="1"/>
  <c r="F3" i="7"/>
  <c r="G14" i="4" l="1"/>
  <c r="G14" i="7"/>
  <c r="H9" i="4"/>
  <c r="H14" i="4" s="1"/>
  <c r="G13" i="1"/>
  <c r="H13" i="1" s="1"/>
  <c r="F8" i="7"/>
  <c r="F29" i="7" s="1"/>
  <c r="G14" i="5"/>
  <c r="H9" i="5"/>
  <c r="H14" i="5" s="1"/>
  <c r="F31" i="7"/>
  <c r="G11" i="1"/>
  <c r="H11" i="1" s="1"/>
  <c r="G14" i="6"/>
  <c r="H9" i="6"/>
  <c r="H14" i="6" s="1"/>
  <c r="G12" i="1"/>
  <c r="H12" i="1" s="1"/>
  <c r="F14" i="7"/>
  <c r="F33" i="7" s="1"/>
  <c r="G33" i="7" s="1"/>
  <c r="G14" i="3"/>
  <c r="G8" i="4"/>
  <c r="H8" i="6"/>
  <c r="F14" i="1"/>
  <c r="G29" i="1"/>
  <c r="B18" i="2" s="1"/>
  <c r="G18" i="2" s="1"/>
  <c r="F20" i="7"/>
  <c r="C26" i="2" s="1"/>
  <c r="E37" i="7"/>
  <c r="G6" i="7"/>
  <c r="G8" i="7" s="1"/>
  <c r="F19" i="7"/>
  <c r="C24" i="2"/>
  <c r="G8" i="3"/>
  <c r="E21" i="7"/>
  <c r="G26" i="1" s="1"/>
  <c r="B15" i="2" s="1"/>
  <c r="B7" i="2"/>
  <c r="G7" i="2" s="1"/>
  <c r="G8" i="6"/>
  <c r="H8" i="5"/>
  <c r="G8" i="5"/>
  <c r="H7" i="4"/>
  <c r="H8" i="4" s="1"/>
  <c r="H14" i="3"/>
  <c r="H6" i="3"/>
  <c r="H8" i="3" s="1"/>
  <c r="H5" i="1"/>
  <c r="H8" i="1" s="1"/>
  <c r="G8" i="1"/>
  <c r="F8" i="1"/>
  <c r="G9" i="1"/>
  <c r="H9" i="1" s="1"/>
  <c r="G10" i="1"/>
  <c r="H10" i="1" s="1"/>
  <c r="F35" i="7"/>
  <c r="G3" i="7"/>
  <c r="F5" i="7"/>
  <c r="F27" i="7" s="1"/>
  <c r="H12" i="7"/>
  <c r="G15" i="7"/>
  <c r="G9" i="7"/>
  <c r="G29" i="7" l="1"/>
  <c r="H6" i="7"/>
  <c r="I6" i="7" s="1"/>
  <c r="I8" i="7" s="1"/>
  <c r="F6" i="2"/>
  <c r="F21" i="7"/>
  <c r="G26" i="3" s="1"/>
  <c r="D6" i="2"/>
  <c r="C6" i="2"/>
  <c r="F37" i="7"/>
  <c r="E6" i="2"/>
  <c r="H21" i="1"/>
  <c r="B10" i="2" s="1"/>
  <c r="G14" i="1"/>
  <c r="H14" i="1"/>
  <c r="B6" i="2" s="1"/>
  <c r="G17" i="7"/>
  <c r="G35" i="7" s="1"/>
  <c r="H15" i="7"/>
  <c r="G19" i="7"/>
  <c r="D24" i="2" s="1"/>
  <c r="G5" i="7"/>
  <c r="G27" i="7" s="1"/>
  <c r="H3" i="7"/>
  <c r="H14" i="7"/>
  <c r="H33" i="7" s="1"/>
  <c r="I12" i="7"/>
  <c r="I14" i="7" s="1"/>
  <c r="G20" i="7"/>
  <c r="D26" i="2" s="1"/>
  <c r="G11" i="7"/>
  <c r="G31" i="7" s="1"/>
  <c r="H9" i="7"/>
  <c r="H8" i="7" l="1"/>
  <c r="H29" i="7" s="1"/>
  <c r="B21" i="2"/>
  <c r="I33" i="7"/>
  <c r="G37" i="7"/>
  <c r="I29" i="7"/>
  <c r="G6" i="2"/>
  <c r="G21" i="7"/>
  <c r="G26" i="4" s="1"/>
  <c r="G32" i="1"/>
  <c r="H17" i="7"/>
  <c r="H35" i="7" s="1"/>
  <c r="I15" i="7"/>
  <c r="I17" i="7" s="1"/>
  <c r="I20" i="7"/>
  <c r="F26" i="2" s="1"/>
  <c r="H20" i="7"/>
  <c r="E26" i="2" s="1"/>
  <c r="H5" i="7"/>
  <c r="H27" i="7" s="1"/>
  <c r="I3" i="7"/>
  <c r="H19" i="7"/>
  <c r="E24" i="2" s="1"/>
  <c r="H11" i="7"/>
  <c r="H31" i="7" s="1"/>
  <c r="I9" i="7"/>
  <c r="I11" i="7" s="1"/>
  <c r="B25" i="2" l="1"/>
  <c r="B27" i="2" s="1"/>
  <c r="D37" i="1"/>
  <c r="G37" i="1"/>
  <c r="D36" i="1" s="1"/>
  <c r="I31" i="7"/>
  <c r="G26" i="2"/>
  <c r="H37" i="7"/>
  <c r="G33" i="1"/>
  <c r="G34" i="1" s="1"/>
  <c r="B22" i="2"/>
  <c r="I35" i="7"/>
  <c r="H21" i="7"/>
  <c r="G26" i="5" s="1"/>
  <c r="I5" i="7"/>
  <c r="I27" i="7" s="1"/>
  <c r="I19" i="7"/>
  <c r="G38" i="1" l="1"/>
  <c r="B30" i="2" s="1"/>
  <c r="B29" i="2"/>
  <c r="B31" i="2"/>
  <c r="I37" i="7"/>
  <c r="K37" i="7" s="1"/>
  <c r="I21" i="7"/>
  <c r="G26" i="6" s="1"/>
  <c r="F24" i="2"/>
  <c r="G24" i="2" s="1"/>
  <c r="B23" i="2"/>
  <c r="G39" i="1" l="1"/>
  <c r="F15" i="2"/>
  <c r="H21" i="6"/>
  <c r="D15" i="2"/>
  <c r="H21" i="4"/>
  <c r="C15" i="2"/>
  <c r="H21" i="3"/>
  <c r="E15" i="2"/>
  <c r="H21" i="5"/>
  <c r="D10" i="2" l="1"/>
  <c r="G32" i="4"/>
  <c r="C10" i="2"/>
  <c r="G32" i="3"/>
  <c r="F10" i="2"/>
  <c r="G32" i="6"/>
  <c r="E10" i="2"/>
  <c r="G32" i="5"/>
  <c r="G15" i="2"/>
  <c r="G37" i="3" l="1"/>
  <c r="D36" i="3" s="1"/>
  <c r="D37" i="3"/>
  <c r="D37" i="4"/>
  <c r="G37" i="4"/>
  <c r="D36" i="4" s="1"/>
  <c r="G37" i="5"/>
  <c r="D36" i="5" s="1"/>
  <c r="D37" i="5"/>
  <c r="D37" i="6"/>
  <c r="G37" i="6"/>
  <c r="D36" i="6" s="1"/>
  <c r="F21" i="2"/>
  <c r="E21" i="2"/>
  <c r="D21" i="2"/>
  <c r="C21" i="2"/>
  <c r="G10" i="2"/>
  <c r="G33" i="6"/>
  <c r="G34" i="6" s="1"/>
  <c r="G33" i="4"/>
  <c r="G34" i="4" s="1"/>
  <c r="G33" i="5"/>
  <c r="G34" i="5" s="1"/>
  <c r="G33" i="3"/>
  <c r="G34" i="3" s="1"/>
  <c r="G38" i="6" l="1"/>
  <c r="F30" i="2" s="1"/>
  <c r="F29" i="2"/>
  <c r="F25" i="2"/>
  <c r="F27" i="2" s="1"/>
  <c r="F31" i="2" s="1"/>
  <c r="G38" i="5"/>
  <c r="E30" i="2" s="1"/>
  <c r="E29" i="2"/>
  <c r="E25" i="2"/>
  <c r="E27" i="2" s="1"/>
  <c r="E31" i="2" s="1"/>
  <c r="D25" i="2"/>
  <c r="D27" i="2" s="1"/>
  <c r="G38" i="4"/>
  <c r="G39" i="4" s="1"/>
  <c r="D29" i="2"/>
  <c r="C25" i="2"/>
  <c r="C27" i="2" s="1"/>
  <c r="G38" i="3"/>
  <c r="C30" i="2" s="1"/>
  <c r="C29" i="2"/>
  <c r="G39" i="5"/>
  <c r="G39" i="6"/>
  <c r="G39" i="3"/>
  <c r="C22" i="2"/>
  <c r="C23" i="2" s="1"/>
  <c r="D30" i="2"/>
  <c r="F22" i="2"/>
  <c r="F23" i="2" s="1"/>
  <c r="E22" i="2"/>
  <c r="E23" i="2" s="1"/>
  <c r="D22" i="2"/>
  <c r="D23" i="2" s="1"/>
  <c r="G29" i="2" l="1"/>
  <c r="D31" i="2"/>
  <c r="F28" i="2"/>
  <c r="G27" i="2"/>
  <c r="C31" i="2"/>
  <c r="G25" i="2"/>
  <c r="G30" i="2"/>
  <c r="G31" i="2"/>
  <c r="G23" i="2"/>
  <c r="G22" i="2"/>
</calcChain>
</file>

<file path=xl/sharedStrings.xml><?xml version="1.0" encoding="utf-8"?>
<sst xmlns="http://schemas.openxmlformats.org/spreadsheetml/2006/main" count="344" uniqueCount="133">
  <si>
    <t>The Regents of the University of California</t>
  </si>
  <si>
    <t>Budget Period 1</t>
  </si>
  <si>
    <t>Start Date:</t>
  </si>
  <si>
    <t>End Date:</t>
  </si>
  <si>
    <t>Name</t>
  </si>
  <si>
    <t>Project Role</t>
  </si>
  <si>
    <t>Cal. Months</t>
  </si>
  <si>
    <t>Base Salary</t>
  </si>
  <si>
    <t>Fringe Benefits</t>
  </si>
  <si>
    <t>PI</t>
  </si>
  <si>
    <t>Co-I</t>
  </si>
  <si>
    <t>Project Coordinator</t>
  </si>
  <si>
    <t>Statistician</t>
  </si>
  <si>
    <t>Postdoc</t>
  </si>
  <si>
    <t>Grad Student Researcher</t>
  </si>
  <si>
    <t>SRA</t>
  </si>
  <si>
    <t>%    Effort</t>
  </si>
  <si>
    <t>PERSONNEL</t>
  </si>
  <si>
    <t>Subtotals for B. Other Personnel</t>
  </si>
  <si>
    <t>Subtotals for A. Senior/Key Person</t>
  </si>
  <si>
    <t>C. EQUIPMENT</t>
  </si>
  <si>
    <t>D. TRAVEL</t>
  </si>
  <si>
    <t>E. PARTICIPANT/TRAINEE SUPPORT COSTS</t>
  </si>
  <si>
    <t>F. OTHER DIRECT COSTS</t>
  </si>
  <si>
    <t>Materials &amp;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</si>
  <si>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</si>
  <si>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</si>
  <si>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</si>
  <si>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</si>
  <si>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</si>
  <si>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&amp; Renovations</t>
  </si>
  <si>
    <t>Other Expenses</t>
  </si>
  <si>
    <t>TIF</t>
  </si>
  <si>
    <t>G. DIRECT COSTS</t>
  </si>
  <si>
    <t>H. INDIRECT COSTS</t>
  </si>
  <si>
    <t>I. TOTAL COSTS</t>
  </si>
  <si>
    <t>CBR</t>
  </si>
  <si>
    <t>Req'd Salary</t>
  </si>
  <si>
    <t>Funds Req'd</t>
  </si>
  <si>
    <t>Yr 1</t>
  </si>
  <si>
    <t>Yr2</t>
  </si>
  <si>
    <t>Yr3</t>
  </si>
  <si>
    <t>Yr4</t>
  </si>
  <si>
    <t>Yr5</t>
  </si>
  <si>
    <t>Sub #1</t>
  </si>
  <si>
    <t>Direct</t>
  </si>
  <si>
    <t>Indirect</t>
  </si>
  <si>
    <t>Total</t>
  </si>
  <si>
    <t>Sub #2</t>
  </si>
  <si>
    <t>Sub #3</t>
  </si>
  <si>
    <t>Sub #4</t>
  </si>
  <si>
    <t>Sub #5</t>
  </si>
  <si>
    <t>Subtotal</t>
  </si>
  <si>
    <t>For Each Subcontract, this amount will exclude:</t>
  </si>
  <si>
    <t>Yr 2</t>
  </si>
  <si>
    <t>Yr 3</t>
  </si>
  <si>
    <t>Yr 4</t>
  </si>
  <si>
    <t>Yr 5</t>
  </si>
  <si>
    <t>All Years</t>
  </si>
  <si>
    <t>F&amp;A Rate:</t>
  </si>
  <si>
    <t>INSTRUCTIONS FOR USING THE DETAILED BUDGETS TEMPLATE (ALL YEARS ON 1 SHEET)</t>
  </si>
  <si>
    <t xml:space="preserve">This worksheet is not protected to allow you to modify according to your needs. </t>
  </si>
  <si>
    <t xml:space="preserve">Cells highlighted in blue can be modified and the information entered will be used to auto-calculate amounts </t>
  </si>
  <si>
    <t>BUDGET PERIOD</t>
  </si>
  <si>
    <t>Enter the dates in cells C2 and E2 and all future budget period dates will auto-populate (assumes a 1-year budget period)</t>
  </si>
  <si>
    <t>PERSONNEL (sections A &amp; B)</t>
  </si>
  <si>
    <t xml:space="preserve">Update Names and Project Roles </t>
  </si>
  <si>
    <t>Enter the % effort in Column C and calendar months will auto-populate in Column D</t>
  </si>
  <si>
    <t>Enter Base Salary in Column E and Salary Requested will auto-populate</t>
  </si>
  <si>
    <t>Enter the appropriate CBR for each employee in Column J and the Fringe Benefits will auto-populate in Column G</t>
  </si>
  <si>
    <t>A link to the Composite Benefit Rate is provided at the top of the CBR column (cell J4)</t>
  </si>
  <si>
    <t>Please check the rates each time you start a new budget and apply the rate for the appropriate employee group.</t>
  </si>
  <si>
    <t>Totals for Key Personnel and Other Personnel are summed separately to align with the R&amp;R Budget Form Page/Cayuse</t>
  </si>
  <si>
    <t>SECTIONS C - I</t>
  </si>
  <si>
    <t>All other sections align with the R&amp;R Budget Form Page/Cayuse as well, lines can be inserted if more detail is needed</t>
  </si>
  <si>
    <t>Helpful Links:</t>
  </si>
  <si>
    <t>UCLA Postdoc Salary</t>
  </si>
  <si>
    <t xml:space="preserve">UCLA GSR Salary Scale </t>
  </si>
  <si>
    <t>GSR Fee Remission</t>
  </si>
  <si>
    <t>USE #s BELOW IF BUDGET HAS SUBS</t>
  </si>
  <si>
    <t>DIRECT COSTS EXCLUDING SUBAWARD F&amp;A</t>
  </si>
  <si>
    <t>DIRECT</t>
  </si>
  <si>
    <t>MODIFIED TOTAL DIRECT COSTS</t>
  </si>
  <si>
    <t>INDIRECT</t>
  </si>
  <si>
    <t>TOTAL</t>
  </si>
  <si>
    <t>Total Excluded</t>
  </si>
  <si>
    <t xml:space="preserve">       BUDGET FOR ENTIRE PROPOSED PROJECT PERIOD OF SUPPORT</t>
  </si>
  <si>
    <t>DIRECT COSTS ONLY</t>
  </si>
  <si>
    <t xml:space="preserve">     BUDGET CATEGORY</t>
  </si>
  <si>
    <t>ADDITIONAL YEARS OF SUPPORT REQUESTED</t>
  </si>
  <si>
    <t>TOTALS</t>
  </si>
  <si>
    <t>2nd</t>
  </si>
  <si>
    <t>3rd</t>
  </si>
  <si>
    <t>4th</t>
  </si>
  <si>
    <t>5th</t>
  </si>
  <si>
    <t>TOTAL DIRECT COSTS FOR ENTIRE PROPOSED PROJECT PERIOD</t>
  </si>
  <si>
    <t xml:space="preserve">  </t>
  </si>
  <si>
    <t xml:space="preserve">INITIAL BUDGET PERIOD </t>
  </si>
  <si>
    <t>1st</t>
  </si>
  <si>
    <r>
      <t>A. &amp; B. PERSONNEL: (</t>
    </r>
    <r>
      <rPr>
        <i/>
        <sz val="11"/>
        <rFont val="Calibri"/>
        <family val="2"/>
        <scheme val="minor"/>
      </rPr>
      <t xml:space="preserve">Salary and fringe benefits)  </t>
    </r>
  </si>
  <si>
    <t>1) Materials &amp; Supplies</t>
  </si>
  <si>
    <t>2) Publication Costs</t>
  </si>
  <si>
    <t>3) Consultant Services</t>
  </si>
  <si>
    <t>4) ADP/Computer Services</t>
  </si>
  <si>
    <t>5) Subawards/Consortium/Contractual Costs</t>
  </si>
  <si>
    <t>6) Equipment or Facility Rental/User Fees</t>
  </si>
  <si>
    <t>7) Alterations &amp; Renovations</t>
  </si>
  <si>
    <t>8) TIF</t>
  </si>
  <si>
    <t>9) Other Expenses</t>
  </si>
  <si>
    <t>10)</t>
  </si>
  <si>
    <t xml:space="preserve">SUBTOTAL DIRECT COSTS </t>
  </si>
  <si>
    <t>CUMULATIVE</t>
  </si>
  <si>
    <t>CONSORTIUM/CONTRACTUAL F&amp;A COSTS</t>
  </si>
  <si>
    <t>CONSORTIUM/CONTRACTUAL DIRECT COSTS</t>
  </si>
  <si>
    <t>TOTAL COSTS</t>
  </si>
  <si>
    <t>INDIRECT COSTS</t>
  </si>
  <si>
    <t>No</t>
  </si>
  <si>
    <t>UC-Campus?</t>
  </si>
  <si>
    <r>
      <t xml:space="preserve">Total </t>
    </r>
    <r>
      <rPr>
        <sz val="11"/>
        <rFont val="Calibri"/>
        <family val="2"/>
        <scheme val="minor"/>
      </rPr>
      <t>(carries to budget)</t>
    </r>
  </si>
  <si>
    <r>
      <t>MTDC (</t>
    </r>
    <r>
      <rPr>
        <b/>
        <sz val="11"/>
        <color rgb="FFFF0000"/>
        <rFont val="Calibri"/>
        <family val="2"/>
        <scheme val="minor"/>
      </rPr>
      <t>Enter Additional Exclusions Manually</t>
    </r>
    <r>
      <rPr>
        <b/>
        <sz val="11"/>
        <rFont val="Calibri"/>
        <family val="2"/>
        <scheme val="minor"/>
      </rPr>
      <t>)</t>
    </r>
  </si>
  <si>
    <t>Do NOT add vacation accrual costs to budgets at the proposal stage</t>
  </si>
  <si>
    <t xml:space="preserve">Title &amp; Pay Plan:  http://tpp.chr.ucla.edu/ </t>
  </si>
  <si>
    <t xml:space="preserve">Please note: </t>
  </si>
  <si>
    <t>If your budget includes subawards, please use the #s that will auto-populate in the yellow cells at the bottom in order to complete internal forms.</t>
  </si>
  <si>
    <t>Please remember to exclude the following items that should not be assessed F&amp;A from your indirect cost calculation:</t>
  </si>
  <si>
    <r>
      <rPr>
        <b/>
        <sz val="11"/>
        <color theme="1"/>
        <rFont val="Calibri"/>
        <family val="2"/>
        <scheme val="minor"/>
      </rPr>
      <t>For non-federal awards</t>
    </r>
    <r>
      <rPr>
        <sz val="11"/>
        <color theme="1"/>
        <rFont val="Calibri"/>
        <family val="2"/>
        <scheme val="minor"/>
      </rPr>
      <t>, include GAEL as a budget line item:</t>
    </r>
  </si>
  <si>
    <t>https://www.irm.ucla.edu/general-liability/general-liability-information</t>
  </si>
  <si>
    <t>RN64EPNH8JC6</t>
  </si>
  <si>
    <t>UEI</t>
  </si>
  <si>
    <t>Budget Period 3</t>
  </si>
  <si>
    <t>Budget Period 4</t>
  </si>
  <si>
    <t>Budget Period 5</t>
  </si>
  <si>
    <t xml:space="preserve">General, Auto and Employment Liability (GAEL) rate for the Semel Institute will be $1.37 per $100 of salary, effective 7/1/24.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</si>
</sst>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m/d/yy;@"/>
    <numFmt numFmtId="166" formatCode="_(* #,##0_);_(* \(#,##0\);_(* &quot;-&quot;??_);_(@_)"/>
    <numFmt numFmtId="167" formatCode="General_)"/>
    <numFmt numFmtId="168" formatCode="0.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Geneva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0"/>
      <name val="Courier"/>
      <family val="1"/>
    </font>
    <font>
      <sz val="10"/>
      <name val="MS Sans Serif"/>
      <family val="2"/>
    </font>
    <font>
      <sz val="10"/>
      <name val="Geneva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7" fontId="11" fillId="0" borderId="0"/>
    <xf numFmtId="40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0" fontId="13" fillId="0" borderId="0"/>
  </cellStyleXfs>
  <cellXfs count="16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2" borderId="5" xfId="0" applyFill="1" applyBorder="1"/>
    <xf numFmtId="0" fontId="0" fillId="2" borderId="9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0" borderId="5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2" borderId="53" xfId="0" applyFill="1" applyBorder="1"/>
    <xf numFmtId="0" fontId="1" fillId="0" borderId="2" xfId="0" applyFont="1" applyBorder="1"/>
    <xf numFmtId="0" fontId="1" fillId="0" borderId="7" xfId="0" applyFont="1" applyBorder="1"/>
    <xf numFmtId="0" fontId="4" fillId="0" borderId="0" xfId="2"/>
    <xf numFmtId="0" fontId="0" fillId="2" borderId="1" xfId="0" applyFill="1" applyBorder="1"/>
    <xf numFmtId="14" fontId="0" fillId="2" borderId="59" xfId="0" applyNumberFormat="1" applyFill="1" applyBorder="1" applyAlignment="1">
      <alignment horizontal="center"/>
    </xf>
    <xf numFmtId="165" fontId="0" fillId="2" borderId="59" xfId="0" applyNumberFormat="1" applyFill="1" applyBorder="1" applyAlignment="1">
      <alignment horizontal="center"/>
    </xf>
    <xf numFmtId="165" fontId="0" fillId="0" borderId="59" xfId="0" applyNumberFormat="1" applyBorder="1" applyAlignment="1">
      <alignment horizontal="center"/>
    </xf>
    <xf numFmtId="0" fontId="4" fillId="0" borderId="1" xfId="2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35" xfId="0" applyBorder="1"/>
    <xf numFmtId="0" fontId="5" fillId="0" borderId="0" xfId="2" applyFont="1"/>
    <xf numFmtId="0" fontId="0" fillId="0" borderId="65" xfId="0" applyBorder="1"/>
    <xf numFmtId="43" fontId="0" fillId="0" borderId="1" xfId="3" applyFont="1" applyBorder="1" applyAlignment="1">
      <alignment horizontal="center"/>
    </xf>
    <xf numFmtId="166" fontId="0" fillId="2" borderId="1" xfId="3" applyNumberFormat="1" applyFont="1" applyFill="1" applyBorder="1" applyAlignment="1">
      <alignment horizontal="center"/>
    </xf>
    <xf numFmtId="166" fontId="0" fillId="0" borderId="1" xfId="3" applyNumberFormat="1" applyFont="1" applyBorder="1" applyAlignment="1">
      <alignment horizontal="center"/>
    </xf>
    <xf numFmtId="166" fontId="1" fillId="0" borderId="1" xfId="3" applyNumberFormat="1" applyFont="1" applyBorder="1" applyAlignment="1">
      <alignment horizontal="center"/>
    </xf>
    <xf numFmtId="166" fontId="0" fillId="0" borderId="0" xfId="3" applyNumberFormat="1" applyFont="1"/>
    <xf numFmtId="166" fontId="0" fillId="0" borderId="50" xfId="3" applyNumberFormat="1" applyFont="1" applyFill="1" applyBorder="1"/>
    <xf numFmtId="166" fontId="0" fillId="3" borderId="63" xfId="3" applyNumberFormat="1" applyFont="1" applyFill="1" applyBorder="1"/>
    <xf numFmtId="43" fontId="0" fillId="0" borderId="0" xfId="3" applyFont="1"/>
    <xf numFmtId="166" fontId="0" fillId="0" borderId="42" xfId="3" applyNumberFormat="1" applyFont="1" applyFill="1" applyBorder="1"/>
    <xf numFmtId="0" fontId="2" fillId="0" borderId="0" xfId="0" applyFont="1"/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164" fontId="7" fillId="2" borderId="17" xfId="1" applyNumberFormat="1" applyFont="1" applyFill="1" applyBorder="1" applyAlignment="1">
      <alignment horizontal="center"/>
    </xf>
    <xf numFmtId="164" fontId="7" fillId="2" borderId="18" xfId="1" applyNumberFormat="1" applyFont="1" applyFill="1" applyBorder="1" applyAlignment="1">
      <alignment horizontal="center"/>
    </xf>
    <xf numFmtId="164" fontId="7" fillId="2" borderId="19" xfId="1" applyNumberFormat="1" applyFont="1" applyFill="1" applyBorder="1" applyAlignment="1">
      <alignment horizontal="center"/>
    </xf>
    <xf numFmtId="164" fontId="6" fillId="0" borderId="20" xfId="1" applyNumberFormat="1" applyFont="1" applyBorder="1" applyAlignment="1">
      <alignment horizontal="center"/>
    </xf>
    <xf numFmtId="164" fontId="7" fillId="2" borderId="21" xfId="1" applyNumberFormat="1" applyFont="1" applyFill="1" applyBorder="1" applyAlignment="1">
      <alignment horizontal="center"/>
    </xf>
    <xf numFmtId="164" fontId="7" fillId="2" borderId="22" xfId="1" applyNumberFormat="1" applyFont="1" applyFill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164" fontId="8" fillId="0" borderId="25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7" fillId="2" borderId="27" xfId="1" applyNumberFormat="1" applyFont="1" applyFill="1" applyBorder="1" applyAlignment="1">
      <alignment horizontal="center"/>
    </xf>
    <xf numFmtId="164" fontId="7" fillId="2" borderId="28" xfId="1" applyNumberFormat="1" applyFont="1" applyFill="1" applyBorder="1" applyAlignment="1">
      <alignment horizontal="center"/>
    </xf>
    <xf numFmtId="164" fontId="8" fillId="0" borderId="29" xfId="1" applyNumberFormat="1" applyFont="1" applyBorder="1" applyAlignment="1">
      <alignment horizontal="center"/>
    </xf>
    <xf numFmtId="164" fontId="5" fillId="0" borderId="26" xfId="1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8" fillId="0" borderId="32" xfId="1" applyNumberFormat="1" applyFont="1" applyBorder="1" applyAlignment="1">
      <alignment horizontal="center"/>
    </xf>
    <xf numFmtId="164" fontId="8" fillId="0" borderId="33" xfId="1" applyNumberFormat="1" applyFont="1" applyBorder="1" applyAlignment="1">
      <alignment horizontal="center"/>
    </xf>
    <xf numFmtId="164" fontId="8" fillId="0" borderId="34" xfId="1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5" fillId="0" borderId="6" xfId="7" applyFont="1" applyBorder="1" applyAlignment="1">
      <alignment horizontal="centerContinuous"/>
    </xf>
    <xf numFmtId="0" fontId="5" fillId="0" borderId="0" xfId="7" applyFont="1" applyAlignment="1">
      <alignment horizontal="centerContinuous" vertical="center"/>
    </xf>
    <xf numFmtId="0" fontId="7" fillId="0" borderId="6" xfId="7" applyFont="1" applyBorder="1" applyAlignment="1">
      <alignment horizontal="centerContinuous"/>
    </xf>
    <xf numFmtId="0" fontId="7" fillId="0" borderId="10" xfId="7" applyFont="1" applyBorder="1" applyAlignment="1">
      <alignment horizontal="center" wrapText="1"/>
    </xf>
    <xf numFmtId="0" fontId="7" fillId="0" borderId="1" xfId="7" applyFont="1" applyBorder="1" applyAlignment="1">
      <alignment horizontal="centerContinuous" vertical="center"/>
    </xf>
    <xf numFmtId="0" fontId="7" fillId="0" borderId="2" xfId="7" applyFont="1" applyBorder="1" applyAlignment="1">
      <alignment horizontal="centerContinuous" vertical="center"/>
    </xf>
    <xf numFmtId="0" fontId="7" fillId="0" borderId="8" xfId="7" applyFont="1" applyBorder="1" applyAlignment="1">
      <alignment horizontal="centerContinuous" vertical="top"/>
    </xf>
    <xf numFmtId="0" fontId="14" fillId="0" borderId="11" xfId="7" applyFont="1" applyBorder="1" applyAlignment="1">
      <alignment horizontal="center" vertical="top"/>
    </xf>
    <xf numFmtId="0" fontId="7" fillId="0" borderId="11" xfId="7" applyFont="1" applyBorder="1" applyAlignment="1">
      <alignment horizontal="center"/>
    </xf>
    <xf numFmtId="0" fontId="7" fillId="0" borderId="7" xfId="7" applyFont="1" applyBorder="1" applyAlignment="1">
      <alignment horizontal="center"/>
    </xf>
    <xf numFmtId="166" fontId="7" fillId="0" borderId="1" xfId="3" applyNumberFormat="1" applyFont="1" applyBorder="1"/>
    <xf numFmtId="166" fontId="7" fillId="0" borderId="11" xfId="3" applyNumberFormat="1" applyFont="1" applyBorder="1"/>
    <xf numFmtId="166" fontId="7" fillId="0" borderId="7" xfId="3" applyNumberFormat="1" applyFont="1" applyBorder="1"/>
    <xf numFmtId="0" fontId="0" fillId="0" borderId="5" xfId="0" applyBorder="1"/>
    <xf numFmtId="0" fontId="10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10" fillId="0" borderId="0" xfId="0" applyFont="1"/>
    <xf numFmtId="0" fontId="10" fillId="0" borderId="68" xfId="7" applyFont="1" applyBorder="1" applyAlignment="1">
      <alignment horizontal="center"/>
    </xf>
    <xf numFmtId="166" fontId="10" fillId="0" borderId="69" xfId="3" applyNumberFormat="1" applyFont="1" applyFill="1" applyBorder="1"/>
    <xf numFmtId="0" fontId="7" fillId="0" borderId="3" xfId="7" applyFont="1" applyBorder="1" applyAlignment="1">
      <alignment vertical="top" wrapText="1"/>
    </xf>
    <xf numFmtId="166" fontId="7" fillId="3" borderId="1" xfId="3" applyNumberFormat="1" applyFont="1" applyFill="1" applyBorder="1"/>
    <xf numFmtId="166" fontId="7" fillId="3" borderId="2" xfId="3" applyNumberFormat="1" applyFont="1" applyFill="1" applyBorder="1"/>
    <xf numFmtId="166" fontId="10" fillId="3" borderId="69" xfId="3" applyNumberFormat="1" applyFont="1" applyFill="1" applyBorder="1"/>
    <xf numFmtId="0" fontId="5" fillId="3" borderId="3" xfId="7" applyFont="1" applyFill="1" applyBorder="1" applyAlignment="1">
      <alignment horizontal="left" vertical="center" wrapText="1"/>
    </xf>
    <xf numFmtId="0" fontId="7" fillId="3" borderId="3" xfId="7" applyFont="1" applyFill="1" applyBorder="1" applyAlignment="1">
      <alignment horizontal="left" vertical="center" wrapText="1"/>
    </xf>
    <xf numFmtId="0" fontId="5" fillId="3" borderId="0" xfId="7" applyFont="1" applyFill="1" applyAlignment="1">
      <alignment vertical="center"/>
    </xf>
    <xf numFmtId="0" fontId="5" fillId="3" borderId="3" xfId="7" applyFont="1" applyFill="1" applyBorder="1" applyAlignment="1">
      <alignment vertical="center"/>
    </xf>
    <xf numFmtId="0" fontId="5" fillId="3" borderId="8" xfId="7" applyFont="1" applyFill="1" applyBorder="1"/>
    <xf numFmtId="0" fontId="7" fillId="3" borderId="8" xfId="7" applyFont="1" applyFill="1" applyBorder="1" applyAlignment="1">
      <alignment horizontal="center"/>
    </xf>
    <xf numFmtId="166" fontId="0" fillId="0" borderId="1" xfId="0" applyNumberFormat="1" applyBorder="1"/>
    <xf numFmtId="0" fontId="10" fillId="0" borderId="69" xfId="0" applyFont="1" applyBorder="1"/>
    <xf numFmtId="166" fontId="7" fillId="0" borderId="1" xfId="3" applyNumberFormat="1" applyFont="1" applyFill="1" applyBorder="1"/>
    <xf numFmtId="166" fontId="7" fillId="0" borderId="2" xfId="3" applyNumberFormat="1" applyFont="1" applyFill="1" applyBorder="1"/>
    <xf numFmtId="10" fontId="0" fillId="2" borderId="1" xfId="0" applyNumberFormat="1" applyFill="1" applyBorder="1" applyAlignment="1">
      <alignment horizontal="center"/>
    </xf>
    <xf numFmtId="166" fontId="0" fillId="2" borderId="42" xfId="3" applyNumberFormat="1" applyFont="1" applyFill="1" applyBorder="1"/>
    <xf numFmtId="166" fontId="0" fillId="2" borderId="46" xfId="3" applyNumberFormat="1" applyFont="1" applyFill="1" applyBorder="1"/>
    <xf numFmtId="166" fontId="0" fillId="2" borderId="50" xfId="3" applyNumberFormat="1" applyFont="1" applyFill="1" applyBorder="1"/>
    <xf numFmtId="166" fontId="0" fillId="2" borderId="12" xfId="3" applyNumberFormat="1" applyFont="1" applyFill="1" applyBorder="1"/>
    <xf numFmtId="164" fontId="5" fillId="0" borderId="0" xfId="0" applyNumberFormat="1" applyFont="1" applyAlignment="1">
      <alignment horizontal="center" vertical="center" wrapText="1"/>
    </xf>
    <xf numFmtId="164" fontId="6" fillId="0" borderId="63" xfId="1" applyNumberFormat="1" applyFont="1" applyBorder="1" applyAlignment="1">
      <alignment horizontal="center"/>
    </xf>
    <xf numFmtId="166" fontId="0" fillId="4" borderId="0" xfId="0" applyNumberFormat="1" applyFill="1"/>
    <xf numFmtId="166" fontId="10" fillId="3" borderId="73" xfId="3" applyNumberFormat="1" applyFont="1" applyFill="1" applyBorder="1"/>
    <xf numFmtId="166" fontId="7" fillId="3" borderId="10" xfId="3" applyNumberFormat="1" applyFont="1" applyFill="1" applyBorder="1"/>
    <xf numFmtId="166" fontId="5" fillId="3" borderId="63" xfId="3" applyNumberFormat="1" applyFont="1" applyFill="1" applyBorder="1"/>
    <xf numFmtId="168" fontId="0" fillId="0" borderId="1" xfId="0" applyNumberFormat="1" applyBorder="1"/>
    <xf numFmtId="166" fontId="0" fillId="3" borderId="1" xfId="3" applyNumberFormat="1" applyFont="1" applyFill="1" applyBorder="1" applyAlignment="1"/>
    <xf numFmtId="166" fontId="0" fillId="3" borderId="64" xfId="3" applyNumberFormat="1" applyFont="1" applyFill="1" applyBorder="1" applyAlignment="1"/>
    <xf numFmtId="166" fontId="0" fillId="3" borderId="66" xfId="3" applyNumberFormat="1" applyFont="1" applyFill="1" applyBorder="1" applyAlignment="1"/>
    <xf numFmtId="166" fontId="0" fillId="3" borderId="67" xfId="3" applyNumberFormat="1" applyFont="1" applyFill="1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6" fontId="1" fillId="0" borderId="10" xfId="3" applyNumberFormat="1" applyFont="1" applyBorder="1" applyAlignment="1">
      <alignment horizontal="center"/>
    </xf>
    <xf numFmtId="166" fontId="1" fillId="0" borderId="11" xfId="3" applyNumberFormat="1" applyFont="1" applyBorder="1" applyAlignment="1">
      <alignment horizontal="center"/>
    </xf>
    <xf numFmtId="166" fontId="1" fillId="0" borderId="55" xfId="3" applyNumberFormat="1" applyFont="1" applyBorder="1" applyAlignment="1">
      <alignment horizontal="center"/>
    </xf>
    <xf numFmtId="166" fontId="1" fillId="0" borderId="56" xfId="3" applyNumberFormat="1" applyFont="1" applyBorder="1" applyAlignment="1">
      <alignment horizontal="center"/>
    </xf>
    <xf numFmtId="166" fontId="1" fillId="0" borderId="12" xfId="3" applyNumberFormat="1" applyFont="1" applyBorder="1" applyAlignment="1">
      <alignment horizontal="center"/>
    </xf>
    <xf numFmtId="166" fontId="1" fillId="0" borderId="54" xfId="3" applyNumberFormat="1" applyFont="1" applyBorder="1" applyAlignment="1">
      <alignment horizontal="center"/>
    </xf>
    <xf numFmtId="166" fontId="1" fillId="0" borderId="57" xfId="3" applyNumberFormat="1" applyFont="1" applyBorder="1" applyAlignment="1">
      <alignment horizontal="center"/>
    </xf>
    <xf numFmtId="166" fontId="1" fillId="0" borderId="58" xfId="3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7" xfId="0" applyNumberFormat="1" applyFont="1" applyBorder="1" applyAlignment="1">
      <alignment horizontal="center" vertical="center" wrapText="1"/>
    </xf>
    <xf numFmtId="164" fontId="5" fillId="2" borderId="70" xfId="1" applyNumberFormat="1" applyFont="1" applyFill="1" applyBorder="1" applyAlignment="1">
      <alignment horizontal="center" vertical="center"/>
    </xf>
    <xf numFmtId="164" fontId="5" fillId="2" borderId="35" xfId="1" applyNumberFormat="1" applyFont="1" applyFill="1" applyBorder="1" applyAlignment="1">
      <alignment horizontal="center" vertical="center"/>
    </xf>
    <xf numFmtId="164" fontId="5" fillId="2" borderId="71" xfId="1" applyNumberFormat="1" applyFont="1" applyFill="1" applyBorder="1" applyAlignment="1">
      <alignment horizontal="center" vertical="center"/>
    </xf>
    <xf numFmtId="164" fontId="5" fillId="2" borderId="72" xfId="1" applyNumberFormat="1" applyFont="1" applyFill="1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5" fillId="2" borderId="11" xfId="1" applyNumberFormat="1" applyFont="1" applyFill="1" applyBorder="1" applyAlignment="1">
      <alignment horizontal="center" vertical="center"/>
    </xf>
    <xf numFmtId="164" fontId="5" fillId="2" borderId="65" xfId="1" applyNumberFormat="1" applyFont="1" applyFill="1" applyBorder="1" applyAlignment="1">
      <alignment horizontal="center" vertical="center"/>
    </xf>
    <xf numFmtId="164" fontId="5" fillId="2" borderId="54" xfId="1" applyNumberFormat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</cellXfs>
  <cellStyles count="8">
    <cellStyle name="Comma" xfId="3" builtinId="3"/>
    <cellStyle name="Comma 2" xfId="5" xr:uid="{00000000-0005-0000-0000-000001000000}"/>
    <cellStyle name="Currency 2" xfId="6" xr:uid="{00000000-0005-0000-0000-000002000000}"/>
    <cellStyle name="Hyperlink" xfId="2" builtinId="8"/>
    <cellStyle name="Normal" xfId="0" builtinId="0"/>
    <cellStyle name="Normal 2" xfId="4" xr:uid="{00000000-0005-0000-0000-000005000000}"/>
    <cellStyle name="Normal_ENTBUDGT" xfId="7" xr:uid="{00000000-0005-0000-0000-000006000000}"/>
    <cellStyle name="Normal_ENTBUDGT_CRBudget" xfId="1" xr:uid="{00000000-0005-0000-0000-000007000000}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</xdr:colOff>
      <xdr:row>22</xdr:row>
      <xdr:rowOff>31750</xdr:rowOff>
    </xdr:from>
    <xdr:to>
      <xdr:col>16</xdr:col>
      <xdr:colOff>422275</xdr:colOff>
      <xdr:row>26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4083050"/>
          <a:ext cx="5895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Office%20of%20Extramural%20Support/Website/Pre-award/Budget/Budget%20Template%20-%20All%20Years%20on%201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tailed Budgets"/>
      <sheetName val="Subawards"/>
    </sheetNames>
    <sheetDataSet>
      <sheetData sheetId="0"/>
      <sheetData sheetId="1">
        <row r="2">
          <cell r="L2" t="str">
            <v>Budget Period 2</v>
          </cell>
          <cell r="M2" t="str">
            <v>Start Date:</v>
          </cell>
          <cell r="O2" t="str">
            <v>End Date: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pp.chr.ucla.ed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a.ucla.edu/RO/Fees/Public/public-fees?year=2022-2023&amp;term=Fall%20Quarter&amp;degree=Academic%20Doctorate" TargetMode="External"/><Relationship Id="rId1" Type="http://schemas.openxmlformats.org/officeDocument/2006/relationships/hyperlink" Target="https://grad.ucla.edu/gss/appm/gsr10stepscal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rm.ucla.edu/general-liability/general-liability-information" TargetMode="External"/><Relationship Id="rId4" Type="http://schemas.openxmlformats.org/officeDocument/2006/relationships/hyperlink" Target="https://www.ucop.edu/academic-personnel-programs/_files/2022/may-2022-postdoc-scales/t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s://www.finance.ucla.edu/composite-benefit-rate-assess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s://www.finance.ucla.edu/composite-benefit-rate-assess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s://www.finance.ucla.edu/composite-benefit-rate-assess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s://www.finance.ucla.edu/composite-benefit-rate-assess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s://www.finance.ucla.edu/composite-benefit-rate-assessmen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zoomScale="131" zoomScaleNormal="100" workbookViewId="0">
      <selection activeCell="U26" sqref="U26"/>
    </sheetView>
  </sheetViews>
  <sheetFormatPr baseColWidth="10" defaultColWidth="8.83203125" defaultRowHeight="15"/>
  <cols>
    <col min="1" max="2" width="3.6640625" customWidth="1"/>
  </cols>
  <sheetData>
    <row r="1" spans="1:3">
      <c r="A1" t="s">
        <v>60</v>
      </c>
    </row>
    <row r="3" spans="1:3">
      <c r="A3" t="s">
        <v>61</v>
      </c>
    </row>
    <row r="4" spans="1:3">
      <c r="A4" t="s">
        <v>62</v>
      </c>
    </row>
    <row r="6" spans="1:3">
      <c r="A6" t="s">
        <v>63</v>
      </c>
    </row>
    <row r="7" spans="1:3">
      <c r="B7" t="s">
        <v>64</v>
      </c>
    </row>
    <row r="8" spans="1:3">
      <c r="A8" t="s">
        <v>65</v>
      </c>
    </row>
    <row r="9" spans="1:3">
      <c r="B9" t="s">
        <v>66</v>
      </c>
    </row>
    <row r="10" spans="1:3">
      <c r="B10" t="s">
        <v>67</v>
      </c>
    </row>
    <row r="11" spans="1:3">
      <c r="B11" t="s">
        <v>68</v>
      </c>
    </row>
    <row r="12" spans="1:3">
      <c r="B12" t="s">
        <v>69</v>
      </c>
    </row>
    <row r="13" spans="1:3">
      <c r="C13" t="s">
        <v>70</v>
      </c>
    </row>
    <row r="14" spans="1:3">
      <c r="C14" t="s">
        <v>71</v>
      </c>
    </row>
    <row r="15" spans="1:3">
      <c r="C15" t="s">
        <v>120</v>
      </c>
    </row>
    <row r="16" spans="1:3">
      <c r="B16" t="s">
        <v>72</v>
      </c>
    </row>
    <row r="17" spans="1:3">
      <c r="A17" t="s">
        <v>73</v>
      </c>
    </row>
    <row r="18" spans="1:3">
      <c r="B18" t="s">
        <v>74</v>
      </c>
    </row>
    <row r="20" spans="1:3">
      <c r="A20" t="s">
        <v>122</v>
      </c>
    </row>
    <row r="21" spans="1:3">
      <c r="C21" t="s">
        <v>123</v>
      </c>
    </row>
    <row r="22" spans="1:3">
      <c r="C22" t="s">
        <v>124</v>
      </c>
    </row>
    <row r="24" spans="1:3">
      <c r="A24" t="s">
        <v>75</v>
      </c>
    </row>
    <row r="25" spans="1:3">
      <c r="C25" s="29" t="s">
        <v>76</v>
      </c>
    </row>
    <row r="26" spans="1:3">
      <c r="C26" s="29" t="s">
        <v>77</v>
      </c>
    </row>
    <row r="27" spans="1:3">
      <c r="C27" s="29" t="s">
        <v>78</v>
      </c>
    </row>
    <row r="28" spans="1:3">
      <c r="C28" s="29" t="s">
        <v>121</v>
      </c>
    </row>
    <row r="29" spans="1:3">
      <c r="C29" s="29"/>
    </row>
    <row r="30" spans="1:3">
      <c r="A30" t="s">
        <v>125</v>
      </c>
    </row>
    <row r="31" spans="1:3">
      <c r="A31" t="s">
        <v>132</v>
      </c>
    </row>
    <row r="32" spans="1:3">
      <c r="A32" s="29" t="s">
        <v>126</v>
      </c>
    </row>
  </sheetData>
  <hyperlinks>
    <hyperlink ref="C26" r:id="rId1" display="GSR Salary Range" xr:uid="{00000000-0004-0000-0000-000000000000}"/>
    <hyperlink ref="C27" r:id="rId2" xr:uid="{00000000-0004-0000-0000-000001000000}"/>
    <hyperlink ref="C28" r:id="rId3" display="http://tpp.chr.ucla.edu/ " xr:uid="{00000000-0004-0000-0000-000002000000}"/>
    <hyperlink ref="C25" r:id="rId4" xr:uid="{00000000-0004-0000-0000-000003000000}"/>
    <hyperlink ref="A32" r:id="rId5" xr:uid="{00000000-0004-0000-0000-000004000000}"/>
  </hyperlinks>
  <pageMargins left="0.7" right="0.7" top="0.75" bottom="0.75" header="0.3" footer="0.3"/>
  <pageSetup scale="66" orientation="portrait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2"/>
  <sheetViews>
    <sheetView showGridLines="0" tabSelected="1" zoomScale="125" zoomScaleNormal="100" workbookViewId="0">
      <selection activeCell="B35" sqref="B35"/>
    </sheetView>
  </sheetViews>
  <sheetFormatPr baseColWidth="10" defaultColWidth="8.83203125" defaultRowHeight="15"/>
  <cols>
    <col min="1" max="1" width="42.6640625" customWidth="1"/>
    <col min="2" max="2" width="16" bestFit="1" customWidth="1"/>
    <col min="3" max="6" width="11.5" bestFit="1" customWidth="1"/>
    <col min="7" max="7" width="12.83203125" bestFit="1" customWidth="1"/>
  </cols>
  <sheetData>
    <row r="2" spans="1:7">
      <c r="A2" s="94" t="s">
        <v>86</v>
      </c>
      <c r="B2" s="94"/>
      <c r="C2" s="94"/>
      <c r="D2" s="94"/>
      <c r="E2" s="94"/>
      <c r="F2" s="94"/>
      <c r="G2" s="108"/>
    </row>
    <row r="3" spans="1:7">
      <c r="A3" s="95" t="s">
        <v>87</v>
      </c>
      <c r="B3" s="95"/>
      <c r="C3" s="95"/>
      <c r="D3" s="95"/>
      <c r="E3" s="95"/>
      <c r="F3" s="95"/>
      <c r="G3" s="109"/>
    </row>
    <row r="4" spans="1:7" ht="33" thickBot="1">
      <c r="A4" s="96" t="s">
        <v>88</v>
      </c>
      <c r="B4" s="97" t="s">
        <v>97</v>
      </c>
      <c r="C4" s="98" t="s">
        <v>89</v>
      </c>
      <c r="D4" s="98"/>
      <c r="E4" s="98"/>
      <c r="F4" s="99"/>
      <c r="G4" s="109"/>
    </row>
    <row r="5" spans="1:7">
      <c r="A5" s="100" t="s">
        <v>90</v>
      </c>
      <c r="B5" s="101" t="s">
        <v>98</v>
      </c>
      <c r="C5" s="102" t="s">
        <v>91</v>
      </c>
      <c r="D5" s="102" t="s">
        <v>92</v>
      </c>
      <c r="E5" s="102" t="s">
        <v>93</v>
      </c>
      <c r="F5" s="103" t="s">
        <v>94</v>
      </c>
      <c r="G5" s="111" t="s">
        <v>111</v>
      </c>
    </row>
    <row r="6" spans="1:7" ht="15" customHeight="1">
      <c r="A6" s="113" t="s">
        <v>99</v>
      </c>
      <c r="B6" s="105">
        <f>'Year 1'!H14+'Year 1'!H8</f>
        <v>0</v>
      </c>
      <c r="C6" s="105">
        <f>'Year 2'!H14+'Year 2'!H8</f>
        <v>0</v>
      </c>
      <c r="D6" s="105">
        <f>'Year 3'!H14+'Year 3'!H8</f>
        <v>0</v>
      </c>
      <c r="E6" s="105">
        <f>'Year 4'!H14+'Year 4'!H8</f>
        <v>0</v>
      </c>
      <c r="F6" s="106">
        <f>'Year 5'!H14+'Year 5'!H8</f>
        <v>0</v>
      </c>
      <c r="G6" s="112">
        <f>SUM(B6:F6)</f>
        <v>0</v>
      </c>
    </row>
    <row r="7" spans="1:7">
      <c r="A7" s="107" t="s">
        <v>20</v>
      </c>
      <c r="B7" s="104">
        <f>'Year 1'!H15</f>
        <v>0</v>
      </c>
      <c r="C7" s="104">
        <f>'Year 2'!H15</f>
        <v>0</v>
      </c>
      <c r="D7" s="104">
        <f>'Year 3'!H15</f>
        <v>0</v>
      </c>
      <c r="E7" s="104">
        <f>'Year 4'!H15</f>
        <v>0</v>
      </c>
      <c r="F7" s="104">
        <f>'Year 5'!H15</f>
        <v>0</v>
      </c>
      <c r="G7" s="112">
        <f t="shared" ref="G7:G20" si="0">SUM(B7:F7)</f>
        <v>0</v>
      </c>
    </row>
    <row r="8" spans="1:7">
      <c r="A8" s="107" t="s">
        <v>21</v>
      </c>
      <c r="B8" s="104">
        <f>'Year 1'!H17</f>
        <v>0</v>
      </c>
      <c r="C8" s="104">
        <f>'Year 2'!H17</f>
        <v>0</v>
      </c>
      <c r="D8" s="104">
        <f>'Year 3'!H17</f>
        <v>0</v>
      </c>
      <c r="E8" s="104">
        <f>'Year 4'!H17</f>
        <v>0</v>
      </c>
      <c r="F8" s="104">
        <f>'Year 5'!H17</f>
        <v>0</v>
      </c>
      <c r="G8" s="112">
        <f t="shared" si="0"/>
        <v>0</v>
      </c>
    </row>
    <row r="9" spans="1:7">
      <c r="A9" s="107" t="s">
        <v>22</v>
      </c>
      <c r="B9" s="104">
        <f>'Year 1'!H19</f>
        <v>0</v>
      </c>
      <c r="C9" s="104">
        <f>'Year 2'!H19</f>
        <v>0</v>
      </c>
      <c r="D9" s="104">
        <f>'Year 3'!H19</f>
        <v>0</v>
      </c>
      <c r="E9" s="104">
        <f>'Year 4'!H19</f>
        <v>0</v>
      </c>
      <c r="F9" s="104">
        <f>'Year 5'!H19</f>
        <v>0</v>
      </c>
      <c r="G9" s="112">
        <f t="shared" si="0"/>
        <v>0</v>
      </c>
    </row>
    <row r="10" spans="1:7">
      <c r="A10" s="107" t="s">
        <v>23</v>
      </c>
      <c r="B10" s="104">
        <f>'Year 1'!H21</f>
        <v>0</v>
      </c>
      <c r="C10" s="104">
        <f>'Year 2'!H21</f>
        <v>0</v>
      </c>
      <c r="D10" s="104">
        <f>'Year 3'!H21</f>
        <v>0</v>
      </c>
      <c r="E10" s="104">
        <f>'Year 4'!H21</f>
        <v>0</v>
      </c>
      <c r="F10" s="104">
        <f>'Year 5'!H21</f>
        <v>0</v>
      </c>
      <c r="G10" s="112">
        <f t="shared" si="0"/>
        <v>0</v>
      </c>
    </row>
    <row r="11" spans="1:7" ht="15" customHeight="1">
      <c r="A11" s="15" t="s">
        <v>100</v>
      </c>
      <c r="B11" s="104">
        <f>'Year 1'!G22</f>
        <v>0</v>
      </c>
      <c r="C11" s="104">
        <f>'Year 2'!G22</f>
        <v>0</v>
      </c>
      <c r="D11" s="104">
        <f>'Year 3'!G22</f>
        <v>0</v>
      </c>
      <c r="E11" s="104">
        <f>'Year 4'!G22</f>
        <v>0</v>
      </c>
      <c r="F11" s="104">
        <f>'Year 5'!G22</f>
        <v>0</v>
      </c>
      <c r="G11" s="112">
        <f t="shared" si="0"/>
        <v>0</v>
      </c>
    </row>
    <row r="12" spans="1:7">
      <c r="A12" s="18" t="s">
        <v>101</v>
      </c>
      <c r="B12" s="104">
        <f>'Year 1'!G23</f>
        <v>0</v>
      </c>
      <c r="C12" s="104">
        <f>'Year 2'!G23</f>
        <v>0</v>
      </c>
      <c r="D12" s="104">
        <f>'Year 3'!G23</f>
        <v>0</v>
      </c>
      <c r="E12" s="104">
        <f>'Year 4'!G23</f>
        <v>0</v>
      </c>
      <c r="F12" s="104">
        <f>'Year 5'!G23</f>
        <v>0</v>
      </c>
      <c r="G12" s="112">
        <f t="shared" si="0"/>
        <v>0</v>
      </c>
    </row>
    <row r="13" spans="1:7">
      <c r="A13" s="21" t="s">
        <v>102</v>
      </c>
      <c r="B13" s="104">
        <f>'Year 1'!G24</f>
        <v>0</v>
      </c>
      <c r="C13" s="104">
        <f>'Year 2'!G24</f>
        <v>0</v>
      </c>
      <c r="D13" s="104">
        <f>'Year 3'!G24</f>
        <v>0</v>
      </c>
      <c r="E13" s="104">
        <f>'Year 4'!G24</f>
        <v>0</v>
      </c>
      <c r="F13" s="104">
        <f>'Year 5'!G24</f>
        <v>0</v>
      </c>
      <c r="G13" s="112">
        <f t="shared" si="0"/>
        <v>0</v>
      </c>
    </row>
    <row r="14" spans="1:7">
      <c r="A14" s="24" t="s">
        <v>103</v>
      </c>
      <c r="B14" s="104">
        <f>'Year 1'!G25</f>
        <v>0</v>
      </c>
      <c r="C14" s="104">
        <f>'Year 2'!G25</f>
        <v>0</v>
      </c>
      <c r="D14" s="104">
        <f>'Year 3'!G25</f>
        <v>0</v>
      </c>
      <c r="E14" s="104">
        <f>'Year 4'!G25</f>
        <v>0</v>
      </c>
      <c r="F14" s="104">
        <f>'Year 5'!G25</f>
        <v>0</v>
      </c>
      <c r="G14" s="112">
        <f t="shared" si="0"/>
        <v>0</v>
      </c>
    </row>
    <row r="15" spans="1:7">
      <c r="A15" s="15" t="s">
        <v>104</v>
      </c>
      <c r="B15" s="104">
        <f>'Year 1'!G26</f>
        <v>0</v>
      </c>
      <c r="C15" s="104">
        <f>'Year 2'!G26</f>
        <v>0</v>
      </c>
      <c r="D15" s="104">
        <f>'Year 3'!G26</f>
        <v>0</v>
      </c>
      <c r="E15" s="104">
        <f>'Year 4'!G26</f>
        <v>0</v>
      </c>
      <c r="F15" s="104">
        <f>'Year 5'!G26</f>
        <v>0</v>
      </c>
      <c r="G15" s="112">
        <f t="shared" si="0"/>
        <v>0</v>
      </c>
    </row>
    <row r="16" spans="1:7">
      <c r="A16" s="15" t="s">
        <v>105</v>
      </c>
      <c r="B16" s="104">
        <f>'Year 1'!G27</f>
        <v>0</v>
      </c>
      <c r="C16" s="104">
        <f>'Year 2'!G27</f>
        <v>0</v>
      </c>
      <c r="D16" s="104">
        <f>'Year 3'!G27</f>
        <v>0</v>
      </c>
      <c r="E16" s="104">
        <f>'Year 4'!G27</f>
        <v>0</v>
      </c>
      <c r="F16" s="104">
        <f>'Year 5'!G27</f>
        <v>0</v>
      </c>
      <c r="G16" s="112">
        <f t="shared" si="0"/>
        <v>0</v>
      </c>
    </row>
    <row r="17" spans="1:7">
      <c r="A17" s="18" t="s">
        <v>106</v>
      </c>
      <c r="B17" s="104">
        <f>'Year 1'!G28</f>
        <v>0</v>
      </c>
      <c r="C17" s="104">
        <f>'Year 2'!G28</f>
        <v>0</v>
      </c>
      <c r="D17" s="104">
        <f>'Year 3'!G28</f>
        <v>0</v>
      </c>
      <c r="E17" s="104">
        <f>'Year 4'!G28</f>
        <v>0</v>
      </c>
      <c r="F17" s="104">
        <f>'Year 5'!G28</f>
        <v>0</v>
      </c>
      <c r="G17" s="112">
        <f t="shared" si="0"/>
        <v>0</v>
      </c>
    </row>
    <row r="18" spans="1:7">
      <c r="A18" s="21" t="s">
        <v>107</v>
      </c>
      <c r="B18" s="104">
        <f>'Year 1'!G29</f>
        <v>0</v>
      </c>
      <c r="C18" s="104">
        <f>'Year 2'!G29</f>
        <v>0</v>
      </c>
      <c r="D18" s="104">
        <f>'Year 3'!G29</f>
        <v>0</v>
      </c>
      <c r="E18" s="104">
        <f>'Year 4'!G29</f>
        <v>0</v>
      </c>
      <c r="F18" s="104">
        <f>'Year 5'!G29</f>
        <v>0</v>
      </c>
      <c r="G18" s="112">
        <f t="shared" si="0"/>
        <v>0</v>
      </c>
    </row>
    <row r="19" spans="1:7">
      <c r="A19" s="21" t="s">
        <v>108</v>
      </c>
      <c r="B19" s="104">
        <f>'Year 1'!G30</f>
        <v>0</v>
      </c>
      <c r="C19" s="104">
        <f>'Year 2'!G30</f>
        <v>0</v>
      </c>
      <c r="D19" s="104">
        <f>'Year 3'!G30</f>
        <v>0</v>
      </c>
      <c r="E19" s="104">
        <f>'Year 4'!G30</f>
        <v>0</v>
      </c>
      <c r="F19" s="104">
        <f>'Year 5'!G30</f>
        <v>0</v>
      </c>
      <c r="G19" s="112">
        <f t="shared" si="0"/>
        <v>0</v>
      </c>
    </row>
    <row r="20" spans="1:7">
      <c r="A20" s="26" t="s">
        <v>109</v>
      </c>
      <c r="B20" s="104">
        <f>'Year 1'!G31</f>
        <v>0</v>
      </c>
      <c r="C20" s="104">
        <f>'Year 2'!G31</f>
        <v>0</v>
      </c>
      <c r="D20" s="104">
        <f>'Year 3'!G31</f>
        <v>0</v>
      </c>
      <c r="E20" s="104">
        <f>'Year 4'!G31</f>
        <v>0</v>
      </c>
      <c r="F20" s="104">
        <f>'Year 5'!G31</f>
        <v>0</v>
      </c>
      <c r="G20" s="112">
        <f t="shared" si="0"/>
        <v>0</v>
      </c>
    </row>
    <row r="21" spans="1:7">
      <c r="A21" s="14" t="s">
        <v>33</v>
      </c>
      <c r="B21" s="123">
        <f>SUM(B6:B10)</f>
        <v>0</v>
      </c>
      <c r="C21" s="123">
        <f t="shared" ref="C21:F21" si="1">SUM(C6:C10)</f>
        <v>0</v>
      </c>
      <c r="D21" s="123">
        <f t="shared" si="1"/>
        <v>0</v>
      </c>
      <c r="E21" s="123">
        <f t="shared" si="1"/>
        <v>0</v>
      </c>
      <c r="F21" s="123">
        <f t="shared" si="1"/>
        <v>0</v>
      </c>
      <c r="G21" s="124"/>
    </row>
    <row r="22" spans="1:7">
      <c r="A22" s="27" t="s">
        <v>34</v>
      </c>
      <c r="B22" s="125">
        <f>B21*'Year 1'!F33</f>
        <v>0</v>
      </c>
      <c r="C22" s="125">
        <f>C21*'Year 2'!F33</f>
        <v>0</v>
      </c>
      <c r="D22" s="125">
        <f>D21*'Year 3'!F33</f>
        <v>0</v>
      </c>
      <c r="E22" s="125">
        <f>E21*'Year 4'!F33</f>
        <v>0</v>
      </c>
      <c r="F22" s="126">
        <f>F21*'Year 5'!F33</f>
        <v>0</v>
      </c>
      <c r="G22" s="112">
        <f t="shared" ref="G22:G27" si="2">SUM(B22:F22)</f>
        <v>0</v>
      </c>
    </row>
    <row r="23" spans="1:7">
      <c r="A23" s="28" t="s">
        <v>35</v>
      </c>
      <c r="B23" s="125">
        <f>SUM(B21:B22)</f>
        <v>0</v>
      </c>
      <c r="C23" s="125">
        <f t="shared" ref="C23:F23" si="3">SUM(C21:C22)</f>
        <v>0</v>
      </c>
      <c r="D23" s="125">
        <f t="shared" si="3"/>
        <v>0</v>
      </c>
      <c r="E23" s="125">
        <f t="shared" si="3"/>
        <v>0</v>
      </c>
      <c r="F23" s="125">
        <f t="shared" si="3"/>
        <v>0</v>
      </c>
      <c r="G23" s="112">
        <f t="shared" si="2"/>
        <v>0</v>
      </c>
    </row>
    <row r="24" spans="1:7" ht="16">
      <c r="A24" s="118" t="s">
        <v>113</v>
      </c>
      <c r="B24" s="114">
        <f>Subawards!E19</f>
        <v>0</v>
      </c>
      <c r="C24" s="114">
        <f>Subawards!F19</f>
        <v>0</v>
      </c>
      <c r="D24" s="114">
        <f>Subawards!G19</f>
        <v>0</v>
      </c>
      <c r="E24" s="114">
        <f>Subawards!H19</f>
        <v>0</v>
      </c>
      <c r="F24" s="115">
        <f>Subawards!I19</f>
        <v>0</v>
      </c>
      <c r="G24" s="116">
        <f t="shared" ref="G24" si="4">SUM(B24:F24)</f>
        <v>0</v>
      </c>
    </row>
    <row r="25" spans="1:7" ht="16">
      <c r="A25" s="117" t="s">
        <v>110</v>
      </c>
      <c r="B25" s="114">
        <f>B21-Subawards!E20</f>
        <v>0</v>
      </c>
      <c r="C25" s="114">
        <f>C21-Subawards!F20</f>
        <v>0</v>
      </c>
      <c r="D25" s="114">
        <f>D21-Subawards!G20</f>
        <v>0</v>
      </c>
      <c r="E25" s="114">
        <f>E21-Subawards!H20</f>
        <v>0</v>
      </c>
      <c r="F25" s="114">
        <f>F21-Subawards!I20</f>
        <v>0</v>
      </c>
      <c r="G25" s="116">
        <f t="shared" si="2"/>
        <v>0</v>
      </c>
    </row>
    <row r="26" spans="1:7" ht="16">
      <c r="A26" s="118" t="s">
        <v>112</v>
      </c>
      <c r="B26" s="114">
        <f>Subawards!E20</f>
        <v>0</v>
      </c>
      <c r="C26" s="114">
        <f>Subawards!F20</f>
        <v>0</v>
      </c>
      <c r="D26" s="114">
        <f>Subawards!G20</f>
        <v>0</v>
      </c>
      <c r="E26" s="114">
        <f>Subawards!H20</f>
        <v>0</v>
      </c>
      <c r="F26" s="115">
        <f>Subawards!I20</f>
        <v>0</v>
      </c>
      <c r="G26" s="116">
        <f t="shared" si="2"/>
        <v>0</v>
      </c>
    </row>
    <row r="27" spans="1:7" ht="16" thickBot="1">
      <c r="A27" s="119" t="s">
        <v>114</v>
      </c>
      <c r="B27" s="114">
        <f>B24+B25+B26</f>
        <v>0</v>
      </c>
      <c r="C27" s="114">
        <f t="shared" ref="C27:F27" si="5">C24+C25+C26</f>
        <v>0</v>
      </c>
      <c r="D27" s="114">
        <f t="shared" si="5"/>
        <v>0</v>
      </c>
      <c r="E27" s="114">
        <f t="shared" si="5"/>
        <v>0</v>
      </c>
      <c r="F27" s="136">
        <f t="shared" si="5"/>
        <v>0</v>
      </c>
      <c r="G27" s="116">
        <f t="shared" si="2"/>
        <v>0</v>
      </c>
    </row>
    <row r="28" spans="1:7" ht="16" thickBot="1">
      <c r="A28" s="120" t="s">
        <v>95</v>
      </c>
      <c r="B28" s="121"/>
      <c r="C28" s="121"/>
      <c r="D28" s="121"/>
      <c r="E28" s="122" t="s">
        <v>96</v>
      </c>
      <c r="F28" s="137">
        <f>SUM(B27:F27)</f>
        <v>0</v>
      </c>
      <c r="G28" s="116"/>
    </row>
    <row r="29" spans="1:7" ht="16">
      <c r="A29" s="117" t="s">
        <v>82</v>
      </c>
      <c r="B29" s="114">
        <f>'Year 1'!D37</f>
        <v>0</v>
      </c>
      <c r="C29" s="114">
        <f>'Year 2'!D37</f>
        <v>0</v>
      </c>
      <c r="D29" s="114">
        <f>'Year 3'!D37</f>
        <v>0</v>
      </c>
      <c r="E29" s="114">
        <f>'Year 4'!D37</f>
        <v>0</v>
      </c>
      <c r="F29" s="114">
        <f>'Year 5'!D37</f>
        <v>0</v>
      </c>
      <c r="G29" s="116">
        <f>SUM(B29:F29)</f>
        <v>0</v>
      </c>
    </row>
    <row r="30" spans="1:7" ht="16">
      <c r="A30" s="117" t="s">
        <v>115</v>
      </c>
      <c r="B30" s="114">
        <f>'Year 1'!G38</f>
        <v>0</v>
      </c>
      <c r="C30" s="114">
        <f>'Year 2'!G38</f>
        <v>0</v>
      </c>
      <c r="D30" s="114">
        <f>'Year 3'!G38</f>
        <v>0</v>
      </c>
      <c r="E30" s="114">
        <f>'Year 4'!G38</f>
        <v>0</v>
      </c>
      <c r="F30" s="114">
        <f>'Year 5'!G38</f>
        <v>0</v>
      </c>
      <c r="G30" s="116">
        <f>SUM(B30:F30)</f>
        <v>0</v>
      </c>
    </row>
    <row r="31" spans="1:7" ht="17" thickBot="1">
      <c r="A31" s="117" t="s">
        <v>114</v>
      </c>
      <c r="B31" s="114">
        <f>SUM(B27,B30)</f>
        <v>0</v>
      </c>
      <c r="C31" s="114">
        <f t="shared" ref="C31:F31" si="6">SUM(C27,C30)</f>
        <v>0</v>
      </c>
      <c r="D31" s="114">
        <f t="shared" si="6"/>
        <v>0</v>
      </c>
      <c r="E31" s="114">
        <f t="shared" si="6"/>
        <v>0</v>
      </c>
      <c r="F31" s="114">
        <f t="shared" si="6"/>
        <v>0</v>
      </c>
      <c r="G31" s="135">
        <f>SUM(B31:F31)</f>
        <v>0</v>
      </c>
    </row>
    <row r="32" spans="1:7">
      <c r="G32" s="110"/>
    </row>
  </sheetData>
  <pageMargins left="0.7" right="0.7" top="0.75" bottom="0.75" header="0.3" footer="0.3"/>
  <pageSetup scale="7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showGridLines="0" zoomScale="120" zoomScaleNormal="120" workbookViewId="0">
      <selection activeCell="O22" sqref="O22"/>
    </sheetView>
  </sheetViews>
  <sheetFormatPr baseColWidth="10" defaultColWidth="8.83203125" defaultRowHeight="15"/>
  <cols>
    <col min="1" max="1" width="20.6640625" customWidth="1"/>
    <col min="2" max="2" width="11.6640625" customWidth="1"/>
    <col min="3" max="3" width="9.5" customWidth="1"/>
    <col min="4" max="4" width="11.33203125" customWidth="1"/>
    <col min="5" max="7" width="9.6640625" customWidth="1"/>
    <col min="8" max="8" width="14" customWidth="1"/>
    <col min="9" max="9" width="1.33203125" customWidth="1"/>
    <col min="10" max="10" width="5.6640625" customWidth="1"/>
    <col min="11" max="13" width="1.33203125" customWidth="1"/>
  </cols>
  <sheetData>
    <row r="1" spans="1:10">
      <c r="A1" t="s">
        <v>0</v>
      </c>
      <c r="F1" t="s">
        <v>128</v>
      </c>
      <c r="G1" s="1" t="s">
        <v>127</v>
      </c>
    </row>
    <row r="2" spans="1:10" ht="16" thickBot="1">
      <c r="A2" t="s">
        <v>1</v>
      </c>
      <c r="B2" t="s">
        <v>2</v>
      </c>
      <c r="C2" s="31">
        <v>45474</v>
      </c>
      <c r="D2" t="s">
        <v>3</v>
      </c>
      <c r="E2" s="32">
        <v>45838</v>
      </c>
    </row>
    <row r="3" spans="1:10">
      <c r="A3" s="4" t="s">
        <v>17</v>
      </c>
    </row>
    <row r="4" spans="1:10" ht="30" customHeight="1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37</v>
      </c>
      <c r="G4" s="3" t="s">
        <v>8</v>
      </c>
      <c r="H4" s="3" t="s">
        <v>38</v>
      </c>
      <c r="J4" s="34" t="s">
        <v>36</v>
      </c>
    </row>
    <row r="5" spans="1:10" ht="17" customHeight="1">
      <c r="A5" s="12"/>
      <c r="B5" s="12" t="s">
        <v>9</v>
      </c>
      <c r="C5" s="127"/>
      <c r="D5" s="42">
        <f>C5*12</f>
        <v>0</v>
      </c>
      <c r="E5" s="43"/>
      <c r="F5" s="44">
        <f>E5*C5</f>
        <v>0</v>
      </c>
      <c r="G5" s="44">
        <f>F5*J5</f>
        <v>0</v>
      </c>
      <c r="H5" s="44">
        <f>SUM(F5:G5)</f>
        <v>0</v>
      </c>
      <c r="J5" s="138">
        <v>0.32400000000000001</v>
      </c>
    </row>
    <row r="6" spans="1:10" ht="17" customHeight="1">
      <c r="A6" s="12"/>
      <c r="B6" s="12" t="s">
        <v>10</v>
      </c>
      <c r="C6" s="127"/>
      <c r="D6" s="42">
        <f>C6*12</f>
        <v>0</v>
      </c>
      <c r="E6" s="43"/>
      <c r="F6" s="44">
        <f>E6*C6</f>
        <v>0</v>
      </c>
      <c r="G6" s="44">
        <f>F6*J6</f>
        <v>0</v>
      </c>
      <c r="H6" s="44">
        <f>SUM(F6:G6)</f>
        <v>0</v>
      </c>
      <c r="J6" s="138">
        <v>0.32400000000000001</v>
      </c>
    </row>
    <row r="7" spans="1:10" ht="17" customHeight="1">
      <c r="A7" s="12"/>
      <c r="B7" s="12" t="s">
        <v>10</v>
      </c>
      <c r="C7" s="127"/>
      <c r="D7" s="42">
        <f>C7*12</f>
        <v>0</v>
      </c>
      <c r="E7" s="43"/>
      <c r="F7" s="44">
        <f>E7*C7</f>
        <v>0</v>
      </c>
      <c r="G7" s="44">
        <f>F7*J7</f>
        <v>0</v>
      </c>
      <c r="H7" s="44">
        <f>SUM(F7:G7)</f>
        <v>0</v>
      </c>
      <c r="J7" s="138">
        <v>0.45600000000000002</v>
      </c>
    </row>
    <row r="8" spans="1:10">
      <c r="A8" s="143" t="s">
        <v>19</v>
      </c>
      <c r="B8" s="144"/>
      <c r="C8" s="144"/>
      <c r="D8" s="144"/>
      <c r="E8" s="145"/>
      <c r="F8" s="45">
        <f>SUM(F5:F7)</f>
        <v>0</v>
      </c>
      <c r="G8" s="45">
        <f t="shared" ref="G8:H8" si="0">SUM(G5:G7)</f>
        <v>0</v>
      </c>
      <c r="H8" s="45">
        <f t="shared" si="0"/>
        <v>0</v>
      </c>
      <c r="J8" s="138"/>
    </row>
    <row r="9" spans="1:10" ht="27" customHeight="1">
      <c r="A9" s="12"/>
      <c r="B9" s="13" t="s">
        <v>11</v>
      </c>
      <c r="C9" s="127"/>
      <c r="D9" s="42">
        <f>C9*12</f>
        <v>0</v>
      </c>
      <c r="E9" s="43"/>
      <c r="F9" s="44">
        <f>E9*C9</f>
        <v>0</v>
      </c>
      <c r="G9" s="44">
        <f>F9*J9</f>
        <v>0</v>
      </c>
      <c r="H9" s="44">
        <f>SUM(F9,G9)</f>
        <v>0</v>
      </c>
      <c r="J9" s="138">
        <v>0.45600000000000002</v>
      </c>
    </row>
    <row r="10" spans="1:10" ht="27" customHeight="1">
      <c r="A10" s="12"/>
      <c r="B10" s="13" t="s">
        <v>12</v>
      </c>
      <c r="C10" s="127"/>
      <c r="D10" s="42">
        <f>C10*12</f>
        <v>0</v>
      </c>
      <c r="E10" s="43"/>
      <c r="F10" s="44">
        <f>E10*C10</f>
        <v>0</v>
      </c>
      <c r="G10" s="44">
        <f>F10*J10</f>
        <v>0</v>
      </c>
      <c r="H10" s="44">
        <f t="shared" ref="H10:H13" si="1">SUM(F10,G10)</f>
        <v>0</v>
      </c>
      <c r="J10" s="138">
        <v>0.45600000000000002</v>
      </c>
    </row>
    <row r="11" spans="1:10" ht="27" customHeight="1">
      <c r="A11" s="12"/>
      <c r="B11" s="13" t="s">
        <v>13</v>
      </c>
      <c r="C11" s="127"/>
      <c r="D11" s="42">
        <f>C11*12</f>
        <v>0</v>
      </c>
      <c r="E11" s="43"/>
      <c r="F11" s="44">
        <f>E11*C11</f>
        <v>0</v>
      </c>
      <c r="G11" s="44">
        <f>F11*J11</f>
        <v>0</v>
      </c>
      <c r="H11" s="44">
        <f t="shared" si="1"/>
        <v>0</v>
      </c>
      <c r="J11" s="138">
        <v>0.223</v>
      </c>
    </row>
    <row r="12" spans="1:10" ht="27" customHeight="1">
      <c r="A12" s="12"/>
      <c r="B12" s="13" t="s">
        <v>14</v>
      </c>
      <c r="C12" s="127"/>
      <c r="D12" s="42">
        <f>C12*12</f>
        <v>0</v>
      </c>
      <c r="E12" s="43"/>
      <c r="F12" s="44">
        <f>E12*C12</f>
        <v>0</v>
      </c>
      <c r="G12" s="44">
        <f>F12*J12</f>
        <v>0</v>
      </c>
      <c r="H12" s="44">
        <f t="shared" si="1"/>
        <v>0</v>
      </c>
      <c r="J12" s="138">
        <v>3.7999999999999999E-2</v>
      </c>
    </row>
    <row r="13" spans="1:10" ht="27" customHeight="1">
      <c r="A13" s="12"/>
      <c r="B13" s="13" t="s">
        <v>15</v>
      </c>
      <c r="C13" s="127"/>
      <c r="D13" s="42">
        <f>C13*12</f>
        <v>0</v>
      </c>
      <c r="E13" s="43"/>
      <c r="F13" s="44">
        <f>E13*C13</f>
        <v>0</v>
      </c>
      <c r="G13" s="44">
        <f>F13*J13</f>
        <v>0</v>
      </c>
      <c r="H13" s="44">
        <f t="shared" si="1"/>
        <v>0</v>
      </c>
      <c r="J13" s="138">
        <v>0.503</v>
      </c>
    </row>
    <row r="14" spans="1:10">
      <c r="A14" s="143" t="s">
        <v>18</v>
      </c>
      <c r="B14" s="144"/>
      <c r="C14" s="144"/>
      <c r="D14" s="144"/>
      <c r="E14" s="145"/>
      <c r="F14" s="45">
        <f>SUM(F9:F13)</f>
        <v>0</v>
      </c>
      <c r="G14" s="45">
        <f t="shared" ref="G14:H14" si="2">SUM(G9:G13)</f>
        <v>0</v>
      </c>
      <c r="H14" s="45">
        <f t="shared" si="2"/>
        <v>0</v>
      </c>
    </row>
    <row r="15" spans="1:10">
      <c r="A15" s="14" t="s">
        <v>20</v>
      </c>
      <c r="B15" s="5"/>
      <c r="C15" s="5"/>
      <c r="D15" s="5"/>
      <c r="E15" s="5"/>
      <c r="F15" s="5"/>
      <c r="G15" s="146"/>
      <c r="H15" s="148">
        <f>SUM(G15:G16)</f>
        <v>0</v>
      </c>
    </row>
    <row r="16" spans="1:10">
      <c r="A16" s="6"/>
      <c r="B16" s="7"/>
      <c r="C16" s="7"/>
      <c r="D16" s="7"/>
      <c r="E16" s="7"/>
      <c r="F16" s="7"/>
      <c r="G16" s="147"/>
      <c r="H16" s="149"/>
    </row>
    <row r="17" spans="1:8">
      <c r="A17" s="14" t="s">
        <v>21</v>
      </c>
      <c r="B17" s="5"/>
      <c r="C17" s="5"/>
      <c r="D17" s="5"/>
      <c r="E17" s="5"/>
      <c r="F17" s="5"/>
      <c r="G17" s="146"/>
      <c r="H17" s="148">
        <f>SUM(G17:G18)</f>
        <v>0</v>
      </c>
    </row>
    <row r="18" spans="1:8">
      <c r="A18" s="6"/>
      <c r="B18" s="7"/>
      <c r="C18" s="7"/>
      <c r="D18" s="7"/>
      <c r="E18" s="7"/>
      <c r="F18" s="7"/>
      <c r="G18" s="147"/>
      <c r="H18" s="149"/>
    </row>
    <row r="19" spans="1:8">
      <c r="A19" s="14" t="s">
        <v>22</v>
      </c>
      <c r="B19" s="5"/>
      <c r="C19" s="5"/>
      <c r="D19" s="5"/>
      <c r="E19" s="5"/>
      <c r="F19" s="5"/>
      <c r="G19" s="146"/>
      <c r="H19" s="148">
        <f>SUM(G19:G20)</f>
        <v>0</v>
      </c>
    </row>
    <row r="20" spans="1:8">
      <c r="A20" s="6"/>
      <c r="B20" s="7"/>
      <c r="C20" s="7"/>
      <c r="D20" s="7"/>
      <c r="E20" s="7"/>
      <c r="F20" s="7"/>
      <c r="G20" s="147"/>
      <c r="H20" s="149"/>
    </row>
    <row r="21" spans="1:8">
      <c r="A21" s="14" t="s">
        <v>23</v>
      </c>
      <c r="B21" s="5"/>
      <c r="C21" s="5"/>
      <c r="D21" s="5"/>
      <c r="E21" s="5"/>
      <c r="F21" s="5"/>
      <c r="G21" s="10"/>
      <c r="H21" s="148">
        <f>SUM(G22:G31)</f>
        <v>0</v>
      </c>
    </row>
    <row r="22" spans="1:8">
      <c r="A22" s="8">
        <v>1</v>
      </c>
      <c r="B22" s="15" t="s">
        <v>24</v>
      </c>
      <c r="C22" s="16"/>
      <c r="D22" s="16"/>
      <c r="E22" s="16"/>
      <c r="F22" s="17"/>
      <c r="G22" s="128"/>
      <c r="H22" s="152"/>
    </row>
    <row r="23" spans="1:8">
      <c r="A23" s="8">
        <v>2</v>
      </c>
      <c r="B23" s="18" t="s">
        <v>25</v>
      </c>
      <c r="C23" s="19"/>
      <c r="D23" s="19"/>
      <c r="E23" s="19"/>
      <c r="F23" s="20"/>
      <c r="G23" s="129"/>
      <c r="H23" s="152"/>
    </row>
    <row r="24" spans="1:8">
      <c r="A24" s="8">
        <v>3</v>
      </c>
      <c r="B24" s="21" t="s">
        <v>26</v>
      </c>
      <c r="C24" s="22"/>
      <c r="D24" s="22"/>
      <c r="E24" s="22"/>
      <c r="F24" s="23"/>
      <c r="G24" s="130"/>
      <c r="H24" s="152"/>
    </row>
    <row r="25" spans="1:8">
      <c r="A25" s="8">
        <v>4</v>
      </c>
      <c r="B25" s="24" t="s">
        <v>27</v>
      </c>
      <c r="F25" s="25"/>
      <c r="G25" s="131"/>
      <c r="H25" s="152"/>
    </row>
    <row r="26" spans="1:8">
      <c r="A26" s="8">
        <v>5</v>
      </c>
      <c r="B26" s="15" t="s">
        <v>28</v>
      </c>
      <c r="C26" s="16"/>
      <c r="D26" s="16"/>
      <c r="E26" s="16"/>
      <c r="F26" s="17"/>
      <c r="G26" s="50">
        <f>Subawards!E21</f>
        <v>0</v>
      </c>
      <c r="H26" s="152"/>
    </row>
    <row r="27" spans="1:8">
      <c r="A27" s="8">
        <v>6</v>
      </c>
      <c r="B27" s="15" t="s">
        <v>29</v>
      </c>
      <c r="C27" s="16"/>
      <c r="D27" s="16"/>
      <c r="E27" s="16"/>
      <c r="F27" s="17"/>
      <c r="G27" s="128"/>
      <c r="H27" s="152"/>
    </row>
    <row r="28" spans="1:8">
      <c r="A28" s="8">
        <v>7</v>
      </c>
      <c r="B28" s="18" t="s">
        <v>30</v>
      </c>
      <c r="C28" s="19"/>
      <c r="D28" s="19"/>
      <c r="E28" s="19"/>
      <c r="F28" s="20"/>
      <c r="G28" s="129"/>
      <c r="H28" s="152"/>
    </row>
    <row r="29" spans="1:8">
      <c r="A29" s="8">
        <v>8</v>
      </c>
      <c r="B29" s="21" t="s">
        <v>32</v>
      </c>
      <c r="C29" s="22"/>
      <c r="D29" s="22"/>
      <c r="E29" s="22"/>
      <c r="F29" s="23"/>
      <c r="G29" s="47">
        <f>(SUM(D5:D7)+SUM(D9:D13))*43.96</f>
        <v>0</v>
      </c>
      <c r="H29" s="152"/>
    </row>
    <row r="30" spans="1:8">
      <c r="A30" s="8">
        <v>9</v>
      </c>
      <c r="B30" s="21" t="s">
        <v>31</v>
      </c>
      <c r="C30" s="22"/>
      <c r="D30" s="22"/>
      <c r="E30" s="22"/>
      <c r="F30" s="23"/>
      <c r="G30" s="130"/>
      <c r="H30" s="152"/>
    </row>
    <row r="31" spans="1:8" ht="16" thickBot="1">
      <c r="A31" s="6">
        <v>10</v>
      </c>
      <c r="B31" s="26"/>
      <c r="C31" s="7"/>
      <c r="D31" s="7"/>
      <c r="E31" s="7"/>
      <c r="F31" s="7"/>
      <c r="G31" s="11"/>
      <c r="H31" s="153"/>
    </row>
    <row r="32" spans="1:8" ht="16" thickBot="1">
      <c r="A32" s="14" t="s">
        <v>33</v>
      </c>
      <c r="B32" s="5"/>
      <c r="C32" s="5"/>
      <c r="D32" s="5"/>
      <c r="E32" s="9"/>
      <c r="F32" s="5"/>
      <c r="G32" s="150">
        <f>SUM(H14:H21)+H8</f>
        <v>0</v>
      </c>
      <c r="H32" s="151"/>
    </row>
    <row r="33" spans="1:8" ht="16" thickBot="1">
      <c r="A33" s="27" t="s">
        <v>34</v>
      </c>
      <c r="B33" s="9"/>
      <c r="C33" s="9"/>
      <c r="D33" s="9"/>
      <c r="E33" s="29" t="s">
        <v>59</v>
      </c>
      <c r="F33" s="30">
        <v>0.57499999999999996</v>
      </c>
      <c r="G33" s="154">
        <f>(G32-H15)*F33</f>
        <v>0</v>
      </c>
      <c r="H33" s="155"/>
    </row>
    <row r="34" spans="1:8" ht="16" thickBot="1">
      <c r="A34" s="28" t="s">
        <v>35</v>
      </c>
      <c r="B34" s="7"/>
      <c r="C34" s="7"/>
      <c r="D34" s="7"/>
      <c r="E34" s="9"/>
      <c r="F34" s="7"/>
      <c r="G34" s="150">
        <f>SUM(G32:H33)</f>
        <v>0</v>
      </c>
      <c r="H34" s="151"/>
    </row>
    <row r="35" spans="1:8" ht="16" thickBot="1">
      <c r="A35" s="4"/>
      <c r="G35" s="35"/>
      <c r="H35" s="35"/>
    </row>
    <row r="36" spans="1:8" ht="16" thickBot="1">
      <c r="A36" s="4" t="s">
        <v>80</v>
      </c>
      <c r="D36" s="134">
        <f>G37-Subawards!E20</f>
        <v>0</v>
      </c>
      <c r="F36" s="36" t="s">
        <v>79</v>
      </c>
      <c r="G36" s="37"/>
      <c r="H36" s="38"/>
    </row>
    <row r="37" spans="1:8" ht="16" thickBot="1">
      <c r="A37" s="40" t="s">
        <v>119</v>
      </c>
      <c r="D37" s="48">
        <f>G32-IF(Subawards!E37&gt;0,Subawards!E37)</f>
        <v>0</v>
      </c>
      <c r="F37" s="39" t="s">
        <v>81</v>
      </c>
      <c r="G37" s="139">
        <f>G32</f>
        <v>0</v>
      </c>
      <c r="H37" s="140"/>
    </row>
    <row r="38" spans="1:8">
      <c r="D38" s="46"/>
      <c r="F38" s="39" t="s">
        <v>83</v>
      </c>
      <c r="G38" s="139">
        <f>D37*F33</f>
        <v>0</v>
      </c>
      <c r="H38" s="140"/>
    </row>
    <row r="39" spans="1:8" ht="16" thickBot="1">
      <c r="F39" s="41" t="s">
        <v>84</v>
      </c>
      <c r="G39" s="141">
        <f>G37+G38</f>
        <v>0</v>
      </c>
      <c r="H39" s="142"/>
    </row>
  </sheetData>
  <mergeCells count="15">
    <mergeCell ref="G37:H37"/>
    <mergeCell ref="G38:H38"/>
    <mergeCell ref="G39:H39"/>
    <mergeCell ref="A8:E8"/>
    <mergeCell ref="A14:E14"/>
    <mergeCell ref="G15:G16"/>
    <mergeCell ref="H15:H16"/>
    <mergeCell ref="G17:G18"/>
    <mergeCell ref="H17:H18"/>
    <mergeCell ref="G34:H34"/>
    <mergeCell ref="G19:G20"/>
    <mergeCell ref="H19:H20"/>
    <mergeCell ref="H21:H31"/>
    <mergeCell ref="G32:H32"/>
    <mergeCell ref="G33:H33"/>
  </mergeCells>
  <hyperlinks>
    <hyperlink ref="J4" r:id="rId1" display="https://www.finance.ucla.edu/composite-benefit-rate-assessment " xr:uid="{00000000-0004-0000-0200-000000000000}"/>
    <hyperlink ref="E33" r:id="rId2" display="http://ora.research.ucla.edu/OCGA/Pages/Standard-Instit-Info/facilities-and-administrative.aspx  " xr:uid="{00000000-0004-0000-0200-000001000000}"/>
  </hyperlinks>
  <pageMargins left="0.7" right="0.7" top="0.75" bottom="0.75" header="0.3" footer="0.3"/>
  <pageSetup scale="88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9"/>
  <sheetViews>
    <sheetView showGridLines="0" zoomScale="120" zoomScaleNormal="120" workbookViewId="0">
      <selection activeCell="M27" sqref="M27"/>
    </sheetView>
  </sheetViews>
  <sheetFormatPr baseColWidth="10" defaultColWidth="8.83203125" defaultRowHeight="15"/>
  <cols>
    <col min="1" max="1" width="20.6640625" customWidth="1"/>
    <col min="2" max="2" width="11.6640625" customWidth="1"/>
    <col min="3" max="3" width="8.33203125" customWidth="1"/>
    <col min="4" max="4" width="12.1640625" customWidth="1"/>
    <col min="5" max="7" width="9.6640625" customWidth="1"/>
    <col min="8" max="8" width="12" customWidth="1"/>
    <col min="9" max="9" width="1.33203125" customWidth="1"/>
    <col min="10" max="10" width="5.6640625" customWidth="1"/>
  </cols>
  <sheetData>
    <row r="2" spans="1:10" ht="16" thickBot="1">
      <c r="A2" t="str">
        <f>'[1]Detailed Budgets'!L2</f>
        <v>Budget Period 2</v>
      </c>
      <c r="B2" t="str">
        <f>'[1]Detailed Budgets'!M2</f>
        <v>Start Date:</v>
      </c>
      <c r="C2" s="33">
        <f>EDATE('Year 1'!C2,12)</f>
        <v>45839</v>
      </c>
      <c r="D2" t="str">
        <f>'[1]Detailed Budgets'!O2</f>
        <v>End Date:</v>
      </c>
      <c r="E2" s="33">
        <f>EDATE('Year 1'!E2,12)</f>
        <v>46203</v>
      </c>
    </row>
    <row r="3" spans="1:10">
      <c r="A3" s="4" t="s">
        <v>17</v>
      </c>
    </row>
    <row r="4" spans="1:10" ht="32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37</v>
      </c>
      <c r="G4" s="3" t="s">
        <v>8</v>
      </c>
      <c r="H4" s="3" t="s">
        <v>38</v>
      </c>
      <c r="J4" s="34" t="s">
        <v>36</v>
      </c>
    </row>
    <row r="5" spans="1:10">
      <c r="A5" s="12"/>
      <c r="B5" s="12" t="s">
        <v>9</v>
      </c>
      <c r="C5" s="127"/>
      <c r="D5" s="42">
        <f>C5*12</f>
        <v>0</v>
      </c>
      <c r="E5" s="43"/>
      <c r="F5" s="44">
        <f>E5*C5</f>
        <v>0</v>
      </c>
      <c r="G5" s="44">
        <f>F5*J5</f>
        <v>0</v>
      </c>
      <c r="H5" s="44">
        <f>SUM(F5:G5)</f>
        <v>0</v>
      </c>
      <c r="J5" s="138">
        <v>0.32400000000000001</v>
      </c>
    </row>
    <row r="6" spans="1:10">
      <c r="A6" s="12"/>
      <c r="B6" s="12" t="s">
        <v>10</v>
      </c>
      <c r="C6" s="127"/>
      <c r="D6" s="42">
        <f>C6*12</f>
        <v>0</v>
      </c>
      <c r="E6" s="43"/>
      <c r="F6" s="44">
        <f>E6*C6</f>
        <v>0</v>
      </c>
      <c r="G6" s="44">
        <f>F6*J6</f>
        <v>0</v>
      </c>
      <c r="H6" s="44">
        <f>SUM(F6:G6)</f>
        <v>0</v>
      </c>
      <c r="J6" s="138">
        <v>0.32400000000000001</v>
      </c>
    </row>
    <row r="7" spans="1:10">
      <c r="A7" s="12"/>
      <c r="B7" s="12" t="s">
        <v>10</v>
      </c>
      <c r="C7" s="127"/>
      <c r="D7" s="42">
        <f>C7*12</f>
        <v>0</v>
      </c>
      <c r="E7" s="43"/>
      <c r="F7" s="44">
        <f>E7*C7</f>
        <v>0</v>
      </c>
      <c r="G7" s="44">
        <f>F7*J7</f>
        <v>0</v>
      </c>
      <c r="H7" s="44">
        <f>SUM(F7:G7)</f>
        <v>0</v>
      </c>
      <c r="J7" s="138">
        <v>0.45600000000000002</v>
      </c>
    </row>
    <row r="8" spans="1:10">
      <c r="A8" s="143" t="s">
        <v>19</v>
      </c>
      <c r="B8" s="144"/>
      <c r="C8" s="144"/>
      <c r="D8" s="144"/>
      <c r="E8" s="145"/>
      <c r="F8" s="45">
        <f>SUM(F5:F7)</f>
        <v>0</v>
      </c>
      <c r="G8" s="45">
        <f t="shared" ref="G8:H8" si="0">SUM(G5:G7)</f>
        <v>0</v>
      </c>
      <c r="H8" s="45">
        <f t="shared" si="0"/>
        <v>0</v>
      </c>
      <c r="J8" s="138"/>
    </row>
    <row r="9" spans="1:10" ht="32">
      <c r="A9" s="12"/>
      <c r="B9" s="13" t="s">
        <v>11</v>
      </c>
      <c r="C9" s="127"/>
      <c r="D9" s="42">
        <f>C9*12</f>
        <v>0</v>
      </c>
      <c r="E9" s="43"/>
      <c r="F9" s="44">
        <f>E9*C9</f>
        <v>0</v>
      </c>
      <c r="G9" s="44">
        <f>F9*J9</f>
        <v>0</v>
      </c>
      <c r="H9" s="44">
        <f>SUM(F9,G9)</f>
        <v>0</v>
      </c>
      <c r="J9" s="138">
        <v>0.45600000000000002</v>
      </c>
    </row>
    <row r="10" spans="1:10" ht="16">
      <c r="A10" s="12"/>
      <c r="B10" s="13" t="s">
        <v>12</v>
      </c>
      <c r="C10" s="127"/>
      <c r="D10" s="42">
        <f>C10*12</f>
        <v>0</v>
      </c>
      <c r="E10" s="43"/>
      <c r="F10" s="44">
        <f>E10*C10</f>
        <v>0</v>
      </c>
      <c r="G10" s="44">
        <f>F10*J10</f>
        <v>0</v>
      </c>
      <c r="H10" s="44">
        <f t="shared" ref="H10:H13" si="1">SUM(F10,G10)</f>
        <v>0</v>
      </c>
      <c r="J10" s="138">
        <v>0.45600000000000002</v>
      </c>
    </row>
    <row r="11" spans="1:10" ht="16">
      <c r="A11" s="12"/>
      <c r="B11" s="13" t="s">
        <v>13</v>
      </c>
      <c r="C11" s="127"/>
      <c r="D11" s="42">
        <f>C11*12</f>
        <v>0</v>
      </c>
      <c r="E11" s="43"/>
      <c r="F11" s="44">
        <f>E11*C11</f>
        <v>0</v>
      </c>
      <c r="G11" s="44">
        <f>F11*J11</f>
        <v>0</v>
      </c>
      <c r="H11" s="44">
        <f t="shared" si="1"/>
        <v>0</v>
      </c>
      <c r="J11" s="138">
        <v>0.223</v>
      </c>
    </row>
    <row r="12" spans="1:10" ht="32">
      <c r="A12" s="12"/>
      <c r="B12" s="13" t="s">
        <v>14</v>
      </c>
      <c r="C12" s="127"/>
      <c r="D12" s="42">
        <f>C12*12</f>
        <v>0</v>
      </c>
      <c r="E12" s="43"/>
      <c r="F12" s="44">
        <f>E12*C12</f>
        <v>0</v>
      </c>
      <c r="G12" s="44">
        <f>F12*J12</f>
        <v>0</v>
      </c>
      <c r="H12" s="44">
        <f t="shared" si="1"/>
        <v>0</v>
      </c>
      <c r="J12" s="138">
        <v>3.7999999999999999E-2</v>
      </c>
    </row>
    <row r="13" spans="1:10" ht="16">
      <c r="A13" s="12"/>
      <c r="B13" s="13" t="s">
        <v>15</v>
      </c>
      <c r="C13" s="127"/>
      <c r="D13" s="42">
        <f>C13*12</f>
        <v>0</v>
      </c>
      <c r="E13" s="43"/>
      <c r="F13" s="44">
        <f>E13*C13</f>
        <v>0</v>
      </c>
      <c r="G13" s="44">
        <f>F13*J13</f>
        <v>0</v>
      </c>
      <c r="H13" s="44">
        <f t="shared" si="1"/>
        <v>0</v>
      </c>
      <c r="J13" s="138">
        <v>0.503</v>
      </c>
    </row>
    <row r="14" spans="1:10">
      <c r="A14" s="143" t="s">
        <v>18</v>
      </c>
      <c r="B14" s="144"/>
      <c r="C14" s="144"/>
      <c r="D14" s="144"/>
      <c r="E14" s="145"/>
      <c r="F14" s="45">
        <f>SUM(F9:F13)</f>
        <v>0</v>
      </c>
      <c r="G14" s="45">
        <f t="shared" ref="G14:H14" si="2">SUM(G9:G13)</f>
        <v>0</v>
      </c>
      <c r="H14" s="45">
        <f t="shared" si="2"/>
        <v>0</v>
      </c>
    </row>
    <row r="15" spans="1:10">
      <c r="A15" s="14" t="s">
        <v>20</v>
      </c>
      <c r="B15" s="5"/>
      <c r="C15" s="5"/>
      <c r="D15" s="5"/>
      <c r="E15" s="5"/>
      <c r="F15" s="5"/>
      <c r="G15" s="146"/>
      <c r="H15" s="148">
        <f>SUM(G15:G16)</f>
        <v>0</v>
      </c>
    </row>
    <row r="16" spans="1:10">
      <c r="A16" s="6"/>
      <c r="B16" s="7"/>
      <c r="C16" s="7"/>
      <c r="D16" s="7"/>
      <c r="E16" s="7"/>
      <c r="F16" s="7"/>
      <c r="G16" s="147"/>
      <c r="H16" s="149"/>
    </row>
    <row r="17" spans="1:8">
      <c r="A17" s="14" t="s">
        <v>21</v>
      </c>
      <c r="B17" s="5"/>
      <c r="C17" s="5"/>
      <c r="D17" s="5"/>
      <c r="E17" s="5"/>
      <c r="F17" s="5"/>
      <c r="G17" s="146"/>
      <c r="H17" s="148">
        <f>SUM(G17:G18)</f>
        <v>0</v>
      </c>
    </row>
    <row r="18" spans="1:8">
      <c r="A18" s="6"/>
      <c r="B18" s="7"/>
      <c r="C18" s="7"/>
      <c r="D18" s="7"/>
      <c r="E18" s="7"/>
      <c r="F18" s="7"/>
      <c r="G18" s="147"/>
      <c r="H18" s="149"/>
    </row>
    <row r="19" spans="1:8">
      <c r="A19" s="14" t="s">
        <v>22</v>
      </c>
      <c r="B19" s="5"/>
      <c r="C19" s="5"/>
      <c r="D19" s="5"/>
      <c r="E19" s="5"/>
      <c r="F19" s="5"/>
      <c r="G19" s="146"/>
      <c r="H19" s="148">
        <f>SUM(G19:G20)</f>
        <v>0</v>
      </c>
    </row>
    <row r="20" spans="1:8">
      <c r="A20" s="6"/>
      <c r="B20" s="7"/>
      <c r="C20" s="7"/>
      <c r="D20" s="7"/>
      <c r="E20" s="7"/>
      <c r="F20" s="7"/>
      <c r="G20" s="147"/>
      <c r="H20" s="149"/>
    </row>
    <row r="21" spans="1:8">
      <c r="A21" s="14" t="s">
        <v>23</v>
      </c>
      <c r="B21" s="5"/>
      <c r="C21" s="5"/>
      <c r="D21" s="5"/>
      <c r="E21" s="5"/>
      <c r="F21" s="5"/>
      <c r="G21" s="10"/>
      <c r="H21" s="148">
        <f>SUM(G22:G31)</f>
        <v>0</v>
      </c>
    </row>
    <row r="22" spans="1:8">
      <c r="A22" s="8">
        <v>1</v>
      </c>
      <c r="B22" s="15" t="s">
        <v>24</v>
      </c>
      <c r="C22" s="16"/>
      <c r="D22" s="16"/>
      <c r="E22" s="16"/>
      <c r="F22" s="17"/>
      <c r="G22" s="128"/>
      <c r="H22" s="152"/>
    </row>
    <row r="23" spans="1:8">
      <c r="A23" s="8">
        <v>2</v>
      </c>
      <c r="B23" s="18" t="s">
        <v>25</v>
      </c>
      <c r="C23" s="19"/>
      <c r="D23" s="19"/>
      <c r="E23" s="19"/>
      <c r="F23" s="20"/>
      <c r="G23" s="129"/>
      <c r="H23" s="152"/>
    </row>
    <row r="24" spans="1:8">
      <c r="A24" s="8">
        <v>3</v>
      </c>
      <c r="B24" s="21" t="s">
        <v>26</v>
      </c>
      <c r="C24" s="22"/>
      <c r="D24" s="22"/>
      <c r="E24" s="22"/>
      <c r="F24" s="23"/>
      <c r="G24" s="130"/>
      <c r="H24" s="152"/>
    </row>
    <row r="25" spans="1:8">
      <c r="A25" s="8">
        <v>4</v>
      </c>
      <c r="B25" s="24" t="s">
        <v>27</v>
      </c>
      <c r="F25" s="25"/>
      <c r="G25" s="131"/>
      <c r="H25" s="152"/>
    </row>
    <row r="26" spans="1:8">
      <c r="A26" s="8">
        <v>5</v>
      </c>
      <c r="B26" s="15" t="s">
        <v>28</v>
      </c>
      <c r="C26" s="16"/>
      <c r="D26" s="16"/>
      <c r="E26" s="16"/>
      <c r="F26" s="17"/>
      <c r="G26" s="50">
        <f>Subawards!F21</f>
        <v>0</v>
      </c>
      <c r="H26" s="152"/>
    </row>
    <row r="27" spans="1:8">
      <c r="A27" s="8">
        <v>6</v>
      </c>
      <c r="B27" s="15" t="s">
        <v>29</v>
      </c>
      <c r="C27" s="16"/>
      <c r="D27" s="16"/>
      <c r="E27" s="16"/>
      <c r="F27" s="17"/>
      <c r="G27" s="128"/>
      <c r="H27" s="152"/>
    </row>
    <row r="28" spans="1:8">
      <c r="A28" s="8">
        <v>7</v>
      </c>
      <c r="B28" s="18" t="s">
        <v>30</v>
      </c>
      <c r="C28" s="19"/>
      <c r="D28" s="19"/>
      <c r="E28" s="19"/>
      <c r="F28" s="20"/>
      <c r="G28" s="129"/>
      <c r="H28" s="152"/>
    </row>
    <row r="29" spans="1:8">
      <c r="A29" s="8">
        <v>8</v>
      </c>
      <c r="B29" s="21" t="s">
        <v>32</v>
      </c>
      <c r="C29" s="22"/>
      <c r="D29" s="22"/>
      <c r="E29" s="22"/>
      <c r="F29" s="23"/>
      <c r="G29" s="47">
        <f>(SUM(D5:D7)+SUM(D9:D13))*43.96</f>
        <v>0</v>
      </c>
      <c r="H29" s="152"/>
    </row>
    <row r="30" spans="1:8">
      <c r="A30" s="8">
        <v>9</v>
      </c>
      <c r="B30" s="21" t="s">
        <v>31</v>
      </c>
      <c r="C30" s="22"/>
      <c r="D30" s="22"/>
      <c r="E30" s="22"/>
      <c r="F30" s="23"/>
      <c r="G30" s="130"/>
      <c r="H30" s="152"/>
    </row>
    <row r="31" spans="1:8" ht="16" thickBot="1">
      <c r="A31" s="6">
        <v>10</v>
      </c>
      <c r="B31" s="26"/>
      <c r="C31" s="7"/>
      <c r="D31" s="7"/>
      <c r="E31" s="7"/>
      <c r="F31" s="7"/>
      <c r="G31" s="11"/>
      <c r="H31" s="153"/>
    </row>
    <row r="32" spans="1:8" ht="16" thickBot="1">
      <c r="A32" s="14" t="s">
        <v>33</v>
      </c>
      <c r="B32" s="5"/>
      <c r="C32" s="5"/>
      <c r="D32" s="5"/>
      <c r="E32" s="9"/>
      <c r="F32" s="5"/>
      <c r="G32" s="150">
        <f>SUM(H14:H21)+H8</f>
        <v>0</v>
      </c>
      <c r="H32" s="151"/>
    </row>
    <row r="33" spans="1:8" ht="16" thickBot="1">
      <c r="A33" s="27" t="s">
        <v>34</v>
      </c>
      <c r="B33" s="9"/>
      <c r="C33" s="9"/>
      <c r="D33" s="9"/>
      <c r="E33" s="29" t="s">
        <v>59</v>
      </c>
      <c r="F33" s="30">
        <v>0.57499999999999996</v>
      </c>
      <c r="G33" s="154">
        <f>(G32-H15)*F33</f>
        <v>0</v>
      </c>
      <c r="H33" s="155"/>
    </row>
    <row r="34" spans="1:8" ht="16" thickBot="1">
      <c r="A34" s="28" t="s">
        <v>35</v>
      </c>
      <c r="B34" s="7"/>
      <c r="C34" s="7"/>
      <c r="D34" s="7"/>
      <c r="E34" s="9"/>
      <c r="F34" s="7"/>
      <c r="G34" s="150">
        <f>SUM(G32:H33)</f>
        <v>0</v>
      </c>
      <c r="H34" s="151"/>
    </row>
    <row r="35" spans="1:8" ht="16" thickBot="1">
      <c r="A35" s="4"/>
      <c r="G35" s="35"/>
      <c r="H35" s="35"/>
    </row>
    <row r="36" spans="1:8" ht="16" thickBot="1">
      <c r="A36" s="4" t="s">
        <v>80</v>
      </c>
      <c r="D36" s="134">
        <f>G37-Subawards!F20</f>
        <v>0</v>
      </c>
      <c r="F36" s="36" t="s">
        <v>79</v>
      </c>
      <c r="G36" s="37"/>
      <c r="H36" s="38"/>
    </row>
    <row r="37" spans="1:8" ht="16" thickBot="1">
      <c r="A37" s="40" t="s">
        <v>119</v>
      </c>
      <c r="D37" s="48">
        <f>G32-IF(Subawards!F37&gt;0,Subawards!F37)</f>
        <v>0</v>
      </c>
      <c r="F37" s="39" t="s">
        <v>81</v>
      </c>
      <c r="G37" s="139">
        <f>G32</f>
        <v>0</v>
      </c>
      <c r="H37" s="140"/>
    </row>
    <row r="38" spans="1:8">
      <c r="D38" s="46"/>
      <c r="F38" s="39" t="s">
        <v>83</v>
      </c>
      <c r="G38" s="139">
        <f>D37*F33</f>
        <v>0</v>
      </c>
      <c r="H38" s="140"/>
    </row>
    <row r="39" spans="1:8" ht="16" thickBot="1">
      <c r="F39" s="41" t="s">
        <v>84</v>
      </c>
      <c r="G39" s="141">
        <f>G37+G38</f>
        <v>0</v>
      </c>
      <c r="H39" s="142"/>
    </row>
  </sheetData>
  <mergeCells count="15">
    <mergeCell ref="G37:H37"/>
    <mergeCell ref="G38:H38"/>
    <mergeCell ref="G39:H39"/>
    <mergeCell ref="A8:E8"/>
    <mergeCell ref="A14:E14"/>
    <mergeCell ref="G15:G16"/>
    <mergeCell ref="H15:H16"/>
    <mergeCell ref="G17:G18"/>
    <mergeCell ref="H17:H18"/>
    <mergeCell ref="G34:H34"/>
    <mergeCell ref="G19:G20"/>
    <mergeCell ref="H19:H20"/>
    <mergeCell ref="H21:H31"/>
    <mergeCell ref="G32:H32"/>
    <mergeCell ref="G33:H33"/>
  </mergeCells>
  <hyperlinks>
    <hyperlink ref="J4" r:id="rId1" display="https://www.finance.ucla.edu/composite-benefit-rate-assessment " xr:uid="{00000000-0004-0000-0300-000000000000}"/>
    <hyperlink ref="E33" r:id="rId2" display="http://ora.research.ucla.edu/OCGA/Pages/Standard-Instit-Info/facilities-and-administrative.aspx  " xr:uid="{00000000-0004-0000-0300-000001000000}"/>
  </hyperlinks>
  <pageMargins left="0.7" right="0.7" top="0.75" bottom="0.75" header="0.3" footer="0.3"/>
  <pageSetup scale="90"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1"/>
  <sheetViews>
    <sheetView showGridLines="0" zoomScale="120" zoomScaleNormal="120" workbookViewId="0">
      <selection activeCell="M31" sqref="M31"/>
    </sheetView>
  </sheetViews>
  <sheetFormatPr baseColWidth="10" defaultColWidth="8.83203125" defaultRowHeight="15"/>
  <cols>
    <col min="1" max="1" width="20.6640625" customWidth="1"/>
    <col min="2" max="2" width="11.6640625" customWidth="1"/>
    <col min="3" max="3" width="9" customWidth="1"/>
    <col min="4" max="4" width="11.5" customWidth="1"/>
    <col min="5" max="7" width="9.6640625" customWidth="1"/>
    <col min="8" max="8" width="11.6640625" customWidth="1"/>
    <col min="9" max="9" width="1.33203125" customWidth="1"/>
    <col min="10" max="10" width="5.6640625" customWidth="1"/>
  </cols>
  <sheetData>
    <row r="2" spans="1:10" ht="16" thickBot="1">
      <c r="A2" t="s">
        <v>129</v>
      </c>
      <c r="B2" t="s">
        <v>2</v>
      </c>
      <c r="C2" s="33">
        <f>EDATE('Year 2'!C2,12)</f>
        <v>46204</v>
      </c>
      <c r="D2" t="s">
        <v>3</v>
      </c>
      <c r="E2" s="33">
        <f>EDATE('Year 2'!E2,12)</f>
        <v>46568</v>
      </c>
    </row>
    <row r="3" spans="1:10">
      <c r="A3" s="4" t="s">
        <v>17</v>
      </c>
    </row>
    <row r="4" spans="1:10" ht="32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37</v>
      </c>
      <c r="G4" s="3" t="s">
        <v>8</v>
      </c>
      <c r="H4" s="3" t="s">
        <v>38</v>
      </c>
      <c r="J4" s="34" t="s">
        <v>36</v>
      </c>
    </row>
    <row r="5" spans="1:10">
      <c r="A5" s="12"/>
      <c r="B5" s="12" t="s">
        <v>9</v>
      </c>
      <c r="C5" s="127"/>
      <c r="D5" s="42">
        <f>C5*12</f>
        <v>0</v>
      </c>
      <c r="E5" s="43"/>
      <c r="F5" s="44">
        <f>E5*C5</f>
        <v>0</v>
      </c>
      <c r="G5" s="44">
        <f>F5*J5</f>
        <v>0</v>
      </c>
      <c r="H5" s="44">
        <f>SUM(F5:G5)</f>
        <v>0</v>
      </c>
      <c r="J5" s="138">
        <v>0.32400000000000001</v>
      </c>
    </row>
    <row r="6" spans="1:10">
      <c r="A6" s="12"/>
      <c r="B6" s="12" t="s">
        <v>10</v>
      </c>
      <c r="C6" s="127"/>
      <c r="D6" s="42">
        <f>C6*12</f>
        <v>0</v>
      </c>
      <c r="E6" s="43"/>
      <c r="F6" s="44">
        <f>E6*C6</f>
        <v>0</v>
      </c>
      <c r="G6" s="44">
        <f>F6*J6</f>
        <v>0</v>
      </c>
      <c r="H6" s="44">
        <f>SUM(F6:G6)</f>
        <v>0</v>
      </c>
      <c r="J6" s="138">
        <v>0.32400000000000001</v>
      </c>
    </row>
    <row r="7" spans="1:10">
      <c r="A7" s="12"/>
      <c r="B7" s="12" t="s">
        <v>10</v>
      </c>
      <c r="C7" s="127"/>
      <c r="D7" s="42">
        <f>C7*12</f>
        <v>0</v>
      </c>
      <c r="E7" s="43"/>
      <c r="F7" s="44">
        <f>E7*C7</f>
        <v>0</v>
      </c>
      <c r="G7" s="44">
        <f>F7*J7</f>
        <v>0</v>
      </c>
      <c r="H7" s="44">
        <f>SUM(F7:G7)</f>
        <v>0</v>
      </c>
      <c r="J7" s="138">
        <v>0.45600000000000002</v>
      </c>
    </row>
    <row r="8" spans="1:10">
      <c r="A8" s="143" t="s">
        <v>19</v>
      </c>
      <c r="B8" s="144"/>
      <c r="C8" s="144"/>
      <c r="D8" s="144"/>
      <c r="E8" s="145"/>
      <c r="F8" s="45">
        <f>SUM(F5:F7)</f>
        <v>0</v>
      </c>
      <c r="G8" s="45">
        <f t="shared" ref="G8:H8" si="0">SUM(G5:G7)</f>
        <v>0</v>
      </c>
      <c r="H8" s="45">
        <f t="shared" si="0"/>
        <v>0</v>
      </c>
      <c r="J8" s="138"/>
    </row>
    <row r="9" spans="1:10" ht="32">
      <c r="A9" s="12"/>
      <c r="B9" s="13" t="s">
        <v>11</v>
      </c>
      <c r="C9" s="127"/>
      <c r="D9" s="42">
        <f>C9*12</f>
        <v>0</v>
      </c>
      <c r="E9" s="43"/>
      <c r="F9" s="44">
        <f>E9*C9</f>
        <v>0</v>
      </c>
      <c r="G9" s="44">
        <f>F9*J9</f>
        <v>0</v>
      </c>
      <c r="H9" s="44">
        <f>SUM(F9,G9)</f>
        <v>0</v>
      </c>
      <c r="J9" s="138">
        <v>0.45600000000000002</v>
      </c>
    </row>
    <row r="10" spans="1:10" ht="16">
      <c r="A10" s="12"/>
      <c r="B10" s="13" t="s">
        <v>12</v>
      </c>
      <c r="C10" s="127"/>
      <c r="D10" s="42">
        <f>C10*12</f>
        <v>0</v>
      </c>
      <c r="E10" s="43"/>
      <c r="F10" s="44">
        <f>E10*C10</f>
        <v>0</v>
      </c>
      <c r="G10" s="44">
        <f>F10*J10</f>
        <v>0</v>
      </c>
      <c r="H10" s="44">
        <f t="shared" ref="H10:H13" si="1">SUM(F10,G10)</f>
        <v>0</v>
      </c>
      <c r="J10" s="138">
        <v>0.45600000000000002</v>
      </c>
    </row>
    <row r="11" spans="1:10" ht="16">
      <c r="A11" s="12"/>
      <c r="B11" s="13" t="s">
        <v>13</v>
      </c>
      <c r="C11" s="127"/>
      <c r="D11" s="42">
        <f>C11*12</f>
        <v>0</v>
      </c>
      <c r="E11" s="43"/>
      <c r="F11" s="44">
        <f>E11*C11</f>
        <v>0</v>
      </c>
      <c r="G11" s="44">
        <f>F11*J11</f>
        <v>0</v>
      </c>
      <c r="H11" s="44">
        <f t="shared" si="1"/>
        <v>0</v>
      </c>
      <c r="J11" s="138">
        <v>0.223</v>
      </c>
    </row>
    <row r="12" spans="1:10" ht="32">
      <c r="A12" s="12"/>
      <c r="B12" s="13" t="s">
        <v>14</v>
      </c>
      <c r="C12" s="127"/>
      <c r="D12" s="42">
        <f>C12*12</f>
        <v>0</v>
      </c>
      <c r="E12" s="43"/>
      <c r="F12" s="44">
        <f>E12*C12</f>
        <v>0</v>
      </c>
      <c r="G12" s="44">
        <f>F12*J12</f>
        <v>0</v>
      </c>
      <c r="H12" s="44">
        <f t="shared" si="1"/>
        <v>0</v>
      </c>
      <c r="J12" s="138">
        <v>3.7999999999999999E-2</v>
      </c>
    </row>
    <row r="13" spans="1:10" ht="16">
      <c r="A13" s="12"/>
      <c r="B13" s="13" t="s">
        <v>15</v>
      </c>
      <c r="C13" s="127"/>
      <c r="D13" s="42">
        <f>C13*12</f>
        <v>0</v>
      </c>
      <c r="E13" s="43"/>
      <c r="F13" s="44">
        <f>E13*C13</f>
        <v>0</v>
      </c>
      <c r="G13" s="44">
        <f>F13*J13</f>
        <v>0</v>
      </c>
      <c r="H13" s="44">
        <f t="shared" si="1"/>
        <v>0</v>
      </c>
      <c r="J13" s="138">
        <v>0.503</v>
      </c>
    </row>
    <row r="14" spans="1:10">
      <c r="A14" s="143" t="s">
        <v>18</v>
      </c>
      <c r="B14" s="144"/>
      <c r="C14" s="144"/>
      <c r="D14" s="144"/>
      <c r="E14" s="145"/>
      <c r="F14" s="45">
        <f>SUM(F9:F13)</f>
        <v>0</v>
      </c>
      <c r="G14" s="45">
        <f t="shared" ref="G14:H14" si="2">SUM(G9:G13)</f>
        <v>0</v>
      </c>
      <c r="H14" s="45">
        <f t="shared" si="2"/>
        <v>0</v>
      </c>
    </row>
    <row r="15" spans="1:10">
      <c r="A15" s="14" t="s">
        <v>20</v>
      </c>
      <c r="B15" s="5"/>
      <c r="C15" s="5"/>
      <c r="D15" s="5"/>
      <c r="E15" s="5"/>
      <c r="F15" s="5"/>
      <c r="G15" s="146"/>
      <c r="H15" s="148">
        <f>SUM(G15:G16)</f>
        <v>0</v>
      </c>
    </row>
    <row r="16" spans="1:10">
      <c r="A16" s="6"/>
      <c r="B16" s="7"/>
      <c r="C16" s="7"/>
      <c r="D16" s="7"/>
      <c r="E16" s="7"/>
      <c r="F16" s="7"/>
      <c r="G16" s="147"/>
      <c r="H16" s="149"/>
    </row>
    <row r="17" spans="1:8">
      <c r="A17" s="14" t="s">
        <v>21</v>
      </c>
      <c r="B17" s="5"/>
      <c r="C17" s="5"/>
      <c r="D17" s="5"/>
      <c r="E17" s="5"/>
      <c r="F17" s="5"/>
      <c r="G17" s="146"/>
      <c r="H17" s="148">
        <f>SUM(G17:G18)</f>
        <v>0</v>
      </c>
    </row>
    <row r="18" spans="1:8">
      <c r="A18" s="6"/>
      <c r="B18" s="7"/>
      <c r="C18" s="7"/>
      <c r="D18" s="7"/>
      <c r="E18" s="7"/>
      <c r="F18" s="7"/>
      <c r="G18" s="147"/>
      <c r="H18" s="149"/>
    </row>
    <row r="19" spans="1:8">
      <c r="A19" s="14" t="s">
        <v>22</v>
      </c>
      <c r="B19" s="5"/>
      <c r="C19" s="5"/>
      <c r="D19" s="5"/>
      <c r="E19" s="5"/>
      <c r="F19" s="5"/>
      <c r="G19" s="146"/>
      <c r="H19" s="148">
        <f>SUM(G19:G20)</f>
        <v>0</v>
      </c>
    </row>
    <row r="20" spans="1:8">
      <c r="A20" s="6"/>
      <c r="B20" s="7"/>
      <c r="C20" s="7"/>
      <c r="D20" s="7"/>
      <c r="E20" s="7"/>
      <c r="F20" s="7"/>
      <c r="G20" s="147"/>
      <c r="H20" s="149"/>
    </row>
    <row r="21" spans="1:8">
      <c r="A21" s="14" t="s">
        <v>23</v>
      </c>
      <c r="B21" s="5"/>
      <c r="C21" s="5"/>
      <c r="D21" s="5"/>
      <c r="E21" s="5"/>
      <c r="F21" s="5"/>
      <c r="G21" s="10"/>
      <c r="H21" s="148">
        <f>SUM(G22:G31)</f>
        <v>0</v>
      </c>
    </row>
    <row r="22" spans="1:8">
      <c r="A22" s="8">
        <v>1</v>
      </c>
      <c r="B22" s="15" t="s">
        <v>24</v>
      </c>
      <c r="C22" s="16"/>
      <c r="D22" s="16"/>
      <c r="E22" s="16"/>
      <c r="F22" s="17"/>
      <c r="G22" s="128"/>
      <c r="H22" s="152"/>
    </row>
    <row r="23" spans="1:8">
      <c r="A23" s="8">
        <v>2</v>
      </c>
      <c r="B23" s="18" t="s">
        <v>25</v>
      </c>
      <c r="C23" s="19"/>
      <c r="D23" s="19"/>
      <c r="E23" s="19"/>
      <c r="F23" s="20"/>
      <c r="G23" s="129"/>
      <c r="H23" s="152"/>
    </row>
    <row r="24" spans="1:8">
      <c r="A24" s="8">
        <v>3</v>
      </c>
      <c r="B24" s="21" t="s">
        <v>26</v>
      </c>
      <c r="C24" s="22"/>
      <c r="D24" s="22"/>
      <c r="E24" s="22"/>
      <c r="F24" s="23"/>
      <c r="G24" s="130"/>
      <c r="H24" s="152"/>
    </row>
    <row r="25" spans="1:8">
      <c r="A25" s="8">
        <v>4</v>
      </c>
      <c r="B25" s="24" t="s">
        <v>27</v>
      </c>
      <c r="F25" s="25"/>
      <c r="G25" s="131"/>
      <c r="H25" s="152"/>
    </row>
    <row r="26" spans="1:8">
      <c r="A26" s="8">
        <v>5</v>
      </c>
      <c r="B26" s="15" t="s">
        <v>28</v>
      </c>
      <c r="C26" s="16"/>
      <c r="D26" s="16"/>
      <c r="E26" s="16"/>
      <c r="F26" s="17"/>
      <c r="G26" s="50">
        <f>Subawards!G21</f>
        <v>0</v>
      </c>
      <c r="H26" s="152"/>
    </row>
    <row r="27" spans="1:8">
      <c r="A27" s="8">
        <v>6</v>
      </c>
      <c r="B27" s="15" t="s">
        <v>29</v>
      </c>
      <c r="C27" s="16"/>
      <c r="D27" s="16"/>
      <c r="E27" s="16"/>
      <c r="F27" s="17"/>
      <c r="G27" s="128"/>
      <c r="H27" s="152"/>
    </row>
    <row r="28" spans="1:8">
      <c r="A28" s="8">
        <v>7</v>
      </c>
      <c r="B28" s="18" t="s">
        <v>30</v>
      </c>
      <c r="C28" s="19"/>
      <c r="D28" s="19"/>
      <c r="E28" s="19"/>
      <c r="F28" s="20"/>
      <c r="G28" s="129"/>
      <c r="H28" s="152"/>
    </row>
    <row r="29" spans="1:8">
      <c r="A29" s="8">
        <v>8</v>
      </c>
      <c r="B29" s="21" t="s">
        <v>32</v>
      </c>
      <c r="C29" s="22"/>
      <c r="D29" s="22"/>
      <c r="E29" s="22"/>
      <c r="F29" s="23"/>
      <c r="G29" s="47">
        <f>(SUM(D5:D7)+SUM(D9:D13))*43.96</f>
        <v>0</v>
      </c>
      <c r="H29" s="152"/>
    </row>
    <row r="30" spans="1:8">
      <c r="A30" s="8">
        <v>9</v>
      </c>
      <c r="B30" s="21" t="s">
        <v>31</v>
      </c>
      <c r="C30" s="22"/>
      <c r="D30" s="22"/>
      <c r="E30" s="22"/>
      <c r="F30" s="23"/>
      <c r="G30" s="130"/>
      <c r="H30" s="152"/>
    </row>
    <row r="31" spans="1:8" ht="16" thickBot="1">
      <c r="A31" s="6">
        <v>10</v>
      </c>
      <c r="B31" s="26"/>
      <c r="C31" s="7"/>
      <c r="D31" s="7"/>
      <c r="E31" s="7"/>
      <c r="F31" s="7"/>
      <c r="G31" s="11"/>
      <c r="H31" s="153"/>
    </row>
    <row r="32" spans="1:8" ht="16" thickBot="1">
      <c r="A32" s="14" t="s">
        <v>33</v>
      </c>
      <c r="B32" s="5"/>
      <c r="C32" s="5"/>
      <c r="D32" s="5"/>
      <c r="E32" s="9"/>
      <c r="F32" s="5"/>
      <c r="G32" s="150">
        <f>SUM(H14:H21)+H8</f>
        <v>0</v>
      </c>
      <c r="H32" s="151"/>
    </row>
    <row r="33" spans="1:12" ht="16" thickBot="1">
      <c r="A33" s="27" t="s">
        <v>34</v>
      </c>
      <c r="B33" s="9"/>
      <c r="C33" s="9"/>
      <c r="D33" s="9"/>
      <c r="E33" s="29" t="s">
        <v>59</v>
      </c>
      <c r="F33" s="30">
        <v>0.57499999999999996</v>
      </c>
      <c r="G33" s="154">
        <f>(G32-H15)*F33</f>
        <v>0</v>
      </c>
      <c r="H33" s="155"/>
    </row>
    <row r="34" spans="1:12" ht="16" thickBot="1">
      <c r="A34" s="28" t="s">
        <v>35</v>
      </c>
      <c r="B34" s="7"/>
      <c r="C34" s="7"/>
      <c r="D34" s="7"/>
      <c r="E34" s="9"/>
      <c r="F34" s="7"/>
      <c r="G34" s="150">
        <f>SUM(G32:H33)</f>
        <v>0</v>
      </c>
      <c r="H34" s="151"/>
    </row>
    <row r="35" spans="1:12" ht="16" thickBot="1">
      <c r="A35" s="4"/>
      <c r="G35" s="35"/>
      <c r="H35" s="35"/>
    </row>
    <row r="36" spans="1:12" ht="16" thickBot="1">
      <c r="A36" s="4" t="s">
        <v>80</v>
      </c>
      <c r="D36" s="134">
        <f>G37-Subawards!G20</f>
        <v>0</v>
      </c>
      <c r="F36" s="36" t="s">
        <v>79</v>
      </c>
      <c r="G36" s="37"/>
      <c r="H36" s="38"/>
    </row>
    <row r="37" spans="1:12" ht="16" thickBot="1">
      <c r="A37" s="40" t="s">
        <v>119</v>
      </c>
      <c r="D37" s="48">
        <f>G32-IF(Subawards!G37&gt;0,Subawards!G37)</f>
        <v>0</v>
      </c>
      <c r="F37" s="39" t="s">
        <v>81</v>
      </c>
      <c r="G37" s="139">
        <f>G32</f>
        <v>0</v>
      </c>
      <c r="H37" s="140"/>
    </row>
    <row r="38" spans="1:12">
      <c r="D38" s="46"/>
      <c r="F38" s="39" t="s">
        <v>83</v>
      </c>
      <c r="G38" s="139">
        <f>D37*F33</f>
        <v>0</v>
      </c>
      <c r="H38" s="140"/>
    </row>
    <row r="39" spans="1:12" ht="16" thickBot="1">
      <c r="F39" s="41" t="s">
        <v>84</v>
      </c>
      <c r="G39" s="141">
        <f>G37+G38</f>
        <v>0</v>
      </c>
      <c r="H39" s="142"/>
    </row>
    <row r="41" spans="1:12">
      <c r="L41" s="49"/>
    </row>
  </sheetData>
  <mergeCells count="15">
    <mergeCell ref="G37:H37"/>
    <mergeCell ref="G38:H38"/>
    <mergeCell ref="G39:H39"/>
    <mergeCell ref="A8:E8"/>
    <mergeCell ref="A14:E14"/>
    <mergeCell ref="G15:G16"/>
    <mergeCell ref="H15:H16"/>
    <mergeCell ref="G17:G18"/>
    <mergeCell ref="H17:H18"/>
    <mergeCell ref="G34:H34"/>
    <mergeCell ref="G19:G20"/>
    <mergeCell ref="H19:H20"/>
    <mergeCell ref="H21:H31"/>
    <mergeCell ref="G32:H32"/>
    <mergeCell ref="G33:H33"/>
  </mergeCells>
  <hyperlinks>
    <hyperlink ref="J4" r:id="rId1" display="https://www.finance.ucla.edu/composite-benefit-rate-assessment " xr:uid="{00000000-0004-0000-0400-000000000000}"/>
    <hyperlink ref="E33" r:id="rId2" display="http://ora.research.ucla.edu/OCGA/Pages/Standard-Instit-Info/facilities-and-administrative.aspx  " xr:uid="{00000000-0004-0000-0400-000001000000}"/>
  </hyperlinks>
  <pageMargins left="0.7" right="0.7" top="0.75" bottom="0.75" header="0.3" footer="0.3"/>
  <pageSetup scale="90"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9"/>
  <sheetViews>
    <sheetView showGridLines="0" zoomScale="120" zoomScaleNormal="120" workbookViewId="0">
      <selection activeCell="J5" sqref="J5:J13"/>
    </sheetView>
  </sheetViews>
  <sheetFormatPr baseColWidth="10" defaultColWidth="8.83203125" defaultRowHeight="15"/>
  <cols>
    <col min="1" max="1" width="20.6640625" customWidth="1"/>
    <col min="2" max="2" width="11.6640625" customWidth="1"/>
    <col min="3" max="3" width="9.5" customWidth="1"/>
    <col min="4" max="4" width="12" customWidth="1"/>
    <col min="5" max="7" width="9.6640625" customWidth="1"/>
    <col min="8" max="8" width="11.6640625" customWidth="1"/>
    <col min="9" max="9" width="1.33203125" customWidth="1"/>
    <col min="10" max="10" width="5.6640625" customWidth="1"/>
  </cols>
  <sheetData>
    <row r="2" spans="1:10" ht="16" thickBot="1">
      <c r="A2" t="s">
        <v>130</v>
      </c>
      <c r="B2" t="s">
        <v>2</v>
      </c>
      <c r="C2" s="33">
        <f>EDATE('Year 3'!C2,12)</f>
        <v>46569</v>
      </c>
      <c r="D2" t="s">
        <v>3</v>
      </c>
      <c r="E2" s="33">
        <f>EDATE('Year 3'!E2,12)</f>
        <v>46934</v>
      </c>
    </row>
    <row r="3" spans="1:10">
      <c r="A3" s="4" t="s">
        <v>17</v>
      </c>
    </row>
    <row r="4" spans="1:10" ht="32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37</v>
      </c>
      <c r="G4" s="3" t="s">
        <v>8</v>
      </c>
      <c r="H4" s="3" t="s">
        <v>38</v>
      </c>
      <c r="J4" s="34" t="s">
        <v>36</v>
      </c>
    </row>
    <row r="5" spans="1:10">
      <c r="A5" s="12"/>
      <c r="B5" s="12" t="s">
        <v>9</v>
      </c>
      <c r="C5" s="127"/>
      <c r="D5" s="42">
        <f>C5*12</f>
        <v>0</v>
      </c>
      <c r="E5" s="43"/>
      <c r="F5" s="44">
        <f>E5*C5</f>
        <v>0</v>
      </c>
      <c r="G5" s="44">
        <f>F5*J5</f>
        <v>0</v>
      </c>
      <c r="H5" s="44">
        <f>SUM(F5:G5)</f>
        <v>0</v>
      </c>
      <c r="J5" s="138">
        <v>0.32400000000000001</v>
      </c>
    </row>
    <row r="6" spans="1:10">
      <c r="A6" s="12"/>
      <c r="B6" s="12" t="s">
        <v>10</v>
      </c>
      <c r="C6" s="127"/>
      <c r="D6" s="42">
        <f>C6*12</f>
        <v>0</v>
      </c>
      <c r="E6" s="43"/>
      <c r="F6" s="44">
        <f>E6*C6</f>
        <v>0</v>
      </c>
      <c r="G6" s="44">
        <f>F6*J6</f>
        <v>0</v>
      </c>
      <c r="H6" s="44">
        <f>SUM(F6:G6)</f>
        <v>0</v>
      </c>
      <c r="J6" s="138">
        <v>0.32400000000000001</v>
      </c>
    </row>
    <row r="7" spans="1:10">
      <c r="A7" s="12"/>
      <c r="B7" s="12" t="s">
        <v>10</v>
      </c>
      <c r="C7" s="127"/>
      <c r="D7" s="42">
        <f>C7*12</f>
        <v>0</v>
      </c>
      <c r="E7" s="43"/>
      <c r="F7" s="44">
        <f>E7*C7</f>
        <v>0</v>
      </c>
      <c r="G7" s="44">
        <f>F7*J7</f>
        <v>0</v>
      </c>
      <c r="H7" s="44">
        <f>SUM(F7:G7)</f>
        <v>0</v>
      </c>
      <c r="J7" s="138">
        <v>0.45600000000000002</v>
      </c>
    </row>
    <row r="8" spans="1:10">
      <c r="A8" s="143" t="s">
        <v>19</v>
      </c>
      <c r="B8" s="144"/>
      <c r="C8" s="144"/>
      <c r="D8" s="144"/>
      <c r="E8" s="145"/>
      <c r="F8" s="45">
        <f>SUM(F5:F7)</f>
        <v>0</v>
      </c>
      <c r="G8" s="45">
        <f t="shared" ref="G8:H8" si="0">SUM(G5:G7)</f>
        <v>0</v>
      </c>
      <c r="H8" s="45">
        <f t="shared" si="0"/>
        <v>0</v>
      </c>
      <c r="J8" s="138"/>
    </row>
    <row r="9" spans="1:10" ht="32">
      <c r="A9" s="12"/>
      <c r="B9" s="13" t="s">
        <v>11</v>
      </c>
      <c r="C9" s="127"/>
      <c r="D9" s="42">
        <f>C9*12</f>
        <v>0</v>
      </c>
      <c r="E9" s="43"/>
      <c r="F9" s="44">
        <f>E9*C9</f>
        <v>0</v>
      </c>
      <c r="G9" s="44">
        <f>F9*J9</f>
        <v>0</v>
      </c>
      <c r="H9" s="44">
        <f>SUM(F9,G9)</f>
        <v>0</v>
      </c>
      <c r="J9" s="138">
        <v>0.45600000000000002</v>
      </c>
    </row>
    <row r="10" spans="1:10" ht="16">
      <c r="A10" s="12"/>
      <c r="B10" s="13" t="s">
        <v>12</v>
      </c>
      <c r="C10" s="127"/>
      <c r="D10" s="42">
        <f>C10*12</f>
        <v>0</v>
      </c>
      <c r="E10" s="43"/>
      <c r="F10" s="44">
        <f>E10*C10</f>
        <v>0</v>
      </c>
      <c r="G10" s="44">
        <f>F10*J10</f>
        <v>0</v>
      </c>
      <c r="H10" s="44">
        <f t="shared" ref="H10:H13" si="1">SUM(F10,G10)</f>
        <v>0</v>
      </c>
      <c r="J10" s="138">
        <v>0.45600000000000002</v>
      </c>
    </row>
    <row r="11" spans="1:10" ht="16">
      <c r="A11" s="12"/>
      <c r="B11" s="13" t="s">
        <v>13</v>
      </c>
      <c r="C11" s="127"/>
      <c r="D11" s="42">
        <f>C11*12</f>
        <v>0</v>
      </c>
      <c r="E11" s="43"/>
      <c r="F11" s="44">
        <f>E11*C11</f>
        <v>0</v>
      </c>
      <c r="G11" s="44">
        <f>F11*J11</f>
        <v>0</v>
      </c>
      <c r="H11" s="44">
        <f t="shared" si="1"/>
        <v>0</v>
      </c>
      <c r="J11" s="138">
        <v>0.223</v>
      </c>
    </row>
    <row r="12" spans="1:10" ht="32">
      <c r="A12" s="12"/>
      <c r="B12" s="13" t="s">
        <v>14</v>
      </c>
      <c r="C12" s="127"/>
      <c r="D12" s="42">
        <f>C12*12</f>
        <v>0</v>
      </c>
      <c r="E12" s="43"/>
      <c r="F12" s="44">
        <f>E12*C12</f>
        <v>0</v>
      </c>
      <c r="G12" s="44">
        <f>F12*J12</f>
        <v>0</v>
      </c>
      <c r="H12" s="44">
        <f t="shared" si="1"/>
        <v>0</v>
      </c>
      <c r="J12" s="138">
        <v>3.7999999999999999E-2</v>
      </c>
    </row>
    <row r="13" spans="1:10" ht="16">
      <c r="A13" s="12"/>
      <c r="B13" s="13" t="s">
        <v>15</v>
      </c>
      <c r="C13" s="127"/>
      <c r="D13" s="42">
        <f>C13*12</f>
        <v>0</v>
      </c>
      <c r="E13" s="43"/>
      <c r="F13" s="44">
        <f>E13*C13</f>
        <v>0</v>
      </c>
      <c r="G13" s="44">
        <f>F13*J13</f>
        <v>0</v>
      </c>
      <c r="H13" s="44">
        <f t="shared" si="1"/>
        <v>0</v>
      </c>
      <c r="J13" s="138">
        <v>0.503</v>
      </c>
    </row>
    <row r="14" spans="1:10">
      <c r="A14" s="143" t="s">
        <v>18</v>
      </c>
      <c r="B14" s="144"/>
      <c r="C14" s="144"/>
      <c r="D14" s="144"/>
      <c r="E14" s="145"/>
      <c r="F14" s="45">
        <f>SUM(F9:F13)</f>
        <v>0</v>
      </c>
      <c r="G14" s="45">
        <f t="shared" ref="G14:H14" si="2">SUM(G9:G13)</f>
        <v>0</v>
      </c>
      <c r="H14" s="45">
        <f t="shared" si="2"/>
        <v>0</v>
      </c>
    </row>
    <row r="15" spans="1:10">
      <c r="A15" s="14" t="s">
        <v>20</v>
      </c>
      <c r="B15" s="5"/>
      <c r="C15" s="5"/>
      <c r="D15" s="5"/>
      <c r="E15" s="5"/>
      <c r="F15" s="5"/>
      <c r="G15" s="146"/>
      <c r="H15" s="148">
        <f>SUM(G15:G16)</f>
        <v>0</v>
      </c>
    </row>
    <row r="16" spans="1:10">
      <c r="A16" s="6"/>
      <c r="B16" s="7"/>
      <c r="C16" s="7"/>
      <c r="D16" s="7"/>
      <c r="E16" s="7"/>
      <c r="F16" s="7"/>
      <c r="G16" s="147"/>
      <c r="H16" s="149"/>
    </row>
    <row r="17" spans="1:8">
      <c r="A17" s="14" t="s">
        <v>21</v>
      </c>
      <c r="B17" s="5"/>
      <c r="C17" s="5"/>
      <c r="D17" s="5"/>
      <c r="E17" s="5"/>
      <c r="F17" s="5"/>
      <c r="G17" s="146"/>
      <c r="H17" s="148">
        <f>SUM(G17:G18)</f>
        <v>0</v>
      </c>
    </row>
    <row r="18" spans="1:8">
      <c r="A18" s="6"/>
      <c r="B18" s="7"/>
      <c r="C18" s="7"/>
      <c r="D18" s="7"/>
      <c r="E18" s="7"/>
      <c r="F18" s="7"/>
      <c r="G18" s="147"/>
      <c r="H18" s="149"/>
    </row>
    <row r="19" spans="1:8">
      <c r="A19" s="14" t="s">
        <v>22</v>
      </c>
      <c r="B19" s="5"/>
      <c r="C19" s="5"/>
      <c r="D19" s="5"/>
      <c r="E19" s="5"/>
      <c r="F19" s="5"/>
      <c r="G19" s="146"/>
      <c r="H19" s="148">
        <f>SUM(G19:G20)</f>
        <v>0</v>
      </c>
    </row>
    <row r="20" spans="1:8">
      <c r="A20" s="6"/>
      <c r="B20" s="7"/>
      <c r="C20" s="7"/>
      <c r="D20" s="7"/>
      <c r="E20" s="7"/>
      <c r="F20" s="7"/>
      <c r="G20" s="147"/>
      <c r="H20" s="149"/>
    </row>
    <row r="21" spans="1:8">
      <c r="A21" s="14" t="s">
        <v>23</v>
      </c>
      <c r="B21" s="5"/>
      <c r="C21" s="5"/>
      <c r="D21" s="5"/>
      <c r="E21" s="5"/>
      <c r="F21" s="5"/>
      <c r="G21" s="10"/>
      <c r="H21" s="148">
        <f>SUM(G22:G31)</f>
        <v>0</v>
      </c>
    </row>
    <row r="22" spans="1:8">
      <c r="A22" s="8">
        <v>1</v>
      </c>
      <c r="B22" s="15" t="s">
        <v>24</v>
      </c>
      <c r="C22" s="16"/>
      <c r="D22" s="16"/>
      <c r="E22" s="16"/>
      <c r="F22" s="17"/>
      <c r="G22" s="128"/>
      <c r="H22" s="152"/>
    </row>
    <row r="23" spans="1:8">
      <c r="A23" s="8">
        <v>2</v>
      </c>
      <c r="B23" s="18" t="s">
        <v>25</v>
      </c>
      <c r="C23" s="19"/>
      <c r="D23" s="19"/>
      <c r="E23" s="19"/>
      <c r="F23" s="20"/>
      <c r="G23" s="129"/>
      <c r="H23" s="152"/>
    </row>
    <row r="24" spans="1:8">
      <c r="A24" s="8">
        <v>3</v>
      </c>
      <c r="B24" s="21" t="s">
        <v>26</v>
      </c>
      <c r="C24" s="22"/>
      <c r="D24" s="22"/>
      <c r="E24" s="22"/>
      <c r="F24" s="23"/>
      <c r="G24" s="130"/>
      <c r="H24" s="152"/>
    </row>
    <row r="25" spans="1:8">
      <c r="A25" s="8">
        <v>4</v>
      </c>
      <c r="B25" s="24" t="s">
        <v>27</v>
      </c>
      <c r="F25" s="25"/>
      <c r="G25" s="131"/>
      <c r="H25" s="152"/>
    </row>
    <row r="26" spans="1:8">
      <c r="A26" s="8">
        <v>5</v>
      </c>
      <c r="B26" s="15" t="s">
        <v>28</v>
      </c>
      <c r="C26" s="16"/>
      <c r="D26" s="16"/>
      <c r="E26" s="16"/>
      <c r="F26" s="17"/>
      <c r="G26" s="50">
        <f>Subawards!H21</f>
        <v>0</v>
      </c>
      <c r="H26" s="152"/>
    </row>
    <row r="27" spans="1:8">
      <c r="A27" s="8">
        <v>6</v>
      </c>
      <c r="B27" s="15" t="s">
        <v>29</v>
      </c>
      <c r="C27" s="16"/>
      <c r="D27" s="16"/>
      <c r="E27" s="16"/>
      <c r="F27" s="17"/>
      <c r="G27" s="128"/>
      <c r="H27" s="152"/>
    </row>
    <row r="28" spans="1:8">
      <c r="A28" s="8">
        <v>7</v>
      </c>
      <c r="B28" s="18" t="s">
        <v>30</v>
      </c>
      <c r="C28" s="19"/>
      <c r="D28" s="19"/>
      <c r="E28" s="19"/>
      <c r="F28" s="20"/>
      <c r="G28" s="129"/>
      <c r="H28" s="152"/>
    </row>
    <row r="29" spans="1:8">
      <c r="A29" s="8">
        <v>8</v>
      </c>
      <c r="B29" s="21" t="s">
        <v>32</v>
      </c>
      <c r="C29" s="22"/>
      <c r="D29" s="22"/>
      <c r="E29" s="22"/>
      <c r="F29" s="23"/>
      <c r="G29" s="47">
        <f>(SUM(D5:D7)+SUM(D9:D13))*43.96</f>
        <v>0</v>
      </c>
      <c r="H29" s="152"/>
    </row>
    <row r="30" spans="1:8">
      <c r="A30" s="8">
        <v>9</v>
      </c>
      <c r="B30" s="21" t="s">
        <v>31</v>
      </c>
      <c r="C30" s="22"/>
      <c r="D30" s="22"/>
      <c r="E30" s="22"/>
      <c r="F30" s="23"/>
      <c r="G30" s="130"/>
      <c r="H30" s="152"/>
    </row>
    <row r="31" spans="1:8" ht="16" thickBot="1">
      <c r="A31" s="6">
        <v>10</v>
      </c>
      <c r="B31" s="26"/>
      <c r="C31" s="7"/>
      <c r="D31" s="7"/>
      <c r="E31" s="7"/>
      <c r="F31" s="7"/>
      <c r="G31" s="11"/>
      <c r="H31" s="153"/>
    </row>
    <row r="32" spans="1:8" ht="16" thickBot="1">
      <c r="A32" s="14" t="s">
        <v>33</v>
      </c>
      <c r="B32" s="5"/>
      <c r="C32" s="5"/>
      <c r="D32" s="5"/>
      <c r="E32" s="9"/>
      <c r="F32" s="5"/>
      <c r="G32" s="150">
        <f>SUM(H14:H21)+H8</f>
        <v>0</v>
      </c>
      <c r="H32" s="151"/>
    </row>
    <row r="33" spans="1:8" ht="16" thickBot="1">
      <c r="A33" s="27" t="s">
        <v>34</v>
      </c>
      <c r="B33" s="9"/>
      <c r="C33" s="9"/>
      <c r="D33" s="9"/>
      <c r="E33" s="29" t="s">
        <v>59</v>
      </c>
      <c r="F33" s="30">
        <v>0.57499999999999996</v>
      </c>
      <c r="G33" s="154">
        <f>(G32-H15)*F33</f>
        <v>0</v>
      </c>
      <c r="H33" s="155"/>
    </row>
    <row r="34" spans="1:8" ht="16" thickBot="1">
      <c r="A34" s="28" t="s">
        <v>35</v>
      </c>
      <c r="B34" s="7"/>
      <c r="C34" s="7"/>
      <c r="D34" s="7"/>
      <c r="E34" s="9"/>
      <c r="F34" s="7"/>
      <c r="G34" s="150">
        <f>SUM(G32:H33)</f>
        <v>0</v>
      </c>
      <c r="H34" s="151"/>
    </row>
    <row r="35" spans="1:8" ht="16" thickBot="1">
      <c r="A35" s="4"/>
      <c r="G35" s="35"/>
      <c r="H35" s="35"/>
    </row>
    <row r="36" spans="1:8" ht="16" thickBot="1">
      <c r="A36" s="4" t="s">
        <v>80</v>
      </c>
      <c r="D36" s="134">
        <f>G37-Subawards!H20</f>
        <v>0</v>
      </c>
      <c r="F36" s="36" t="s">
        <v>79</v>
      </c>
      <c r="G36" s="37"/>
      <c r="H36" s="38"/>
    </row>
    <row r="37" spans="1:8" ht="16" thickBot="1">
      <c r="A37" s="40" t="s">
        <v>119</v>
      </c>
      <c r="D37" s="48">
        <f>G32-IF(Subawards!H37&gt;0,Subawards!H37)</f>
        <v>0</v>
      </c>
      <c r="F37" s="39" t="s">
        <v>81</v>
      </c>
      <c r="G37" s="139">
        <f>G32</f>
        <v>0</v>
      </c>
      <c r="H37" s="140"/>
    </row>
    <row r="38" spans="1:8">
      <c r="D38" s="46"/>
      <c r="F38" s="39" t="s">
        <v>83</v>
      </c>
      <c r="G38" s="139">
        <f>D37*F33</f>
        <v>0</v>
      </c>
      <c r="H38" s="140"/>
    </row>
    <row r="39" spans="1:8" ht="16" thickBot="1">
      <c r="F39" s="41" t="s">
        <v>84</v>
      </c>
      <c r="G39" s="141">
        <f>G37+G38</f>
        <v>0</v>
      </c>
      <c r="H39" s="142"/>
    </row>
  </sheetData>
  <mergeCells count="15">
    <mergeCell ref="G37:H37"/>
    <mergeCell ref="G38:H38"/>
    <mergeCell ref="G39:H39"/>
    <mergeCell ref="A8:E8"/>
    <mergeCell ref="A14:E14"/>
    <mergeCell ref="G15:G16"/>
    <mergeCell ref="H15:H16"/>
    <mergeCell ref="G17:G18"/>
    <mergeCell ref="H17:H18"/>
    <mergeCell ref="G34:H34"/>
    <mergeCell ref="G19:G20"/>
    <mergeCell ref="H19:H20"/>
    <mergeCell ref="H21:H31"/>
    <mergeCell ref="G32:H32"/>
    <mergeCell ref="G33:H33"/>
  </mergeCells>
  <hyperlinks>
    <hyperlink ref="J4" r:id="rId1" display="https://www.finance.ucla.edu/composite-benefit-rate-assessment " xr:uid="{00000000-0004-0000-0500-000000000000}"/>
    <hyperlink ref="E33" r:id="rId2" display="http://ora.research.ucla.edu/OCGA/Pages/Standard-Instit-Info/facilities-and-administrative.aspx  " xr:uid="{00000000-0004-0000-0500-000001000000}"/>
  </hyperlinks>
  <pageMargins left="0.7" right="0.7" top="0.75" bottom="0.75" header="0.3" footer="0.3"/>
  <pageSetup scale="90"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39"/>
  <sheetViews>
    <sheetView showGridLines="0" zoomScale="120" zoomScaleNormal="120" workbookViewId="0">
      <selection activeCell="N21" sqref="N21"/>
    </sheetView>
  </sheetViews>
  <sheetFormatPr baseColWidth="10" defaultColWidth="8.83203125" defaultRowHeight="15"/>
  <cols>
    <col min="1" max="1" width="20.6640625" customWidth="1"/>
    <col min="2" max="2" width="11.6640625" customWidth="1"/>
    <col min="3" max="3" width="9.5" customWidth="1"/>
    <col min="4" max="4" width="11.33203125" customWidth="1"/>
    <col min="5" max="7" width="9.6640625" customWidth="1"/>
    <col min="8" max="8" width="13.83203125" customWidth="1"/>
    <col min="9" max="9" width="1.33203125" customWidth="1"/>
    <col min="10" max="10" width="5.6640625" customWidth="1"/>
  </cols>
  <sheetData>
    <row r="2" spans="1:10" ht="16" thickBot="1">
      <c r="A2" t="s">
        <v>131</v>
      </c>
      <c r="B2" t="s">
        <v>2</v>
      </c>
      <c r="C2" s="33">
        <f>EDATE('Year 4'!C2,12)</f>
        <v>46935</v>
      </c>
      <c r="D2" t="s">
        <v>3</v>
      </c>
      <c r="E2" s="33">
        <f>EDATE('Year 4'!E2,12)</f>
        <v>47299</v>
      </c>
    </row>
    <row r="3" spans="1:10">
      <c r="A3" s="4" t="s">
        <v>17</v>
      </c>
    </row>
    <row r="4" spans="1:10" ht="32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37</v>
      </c>
      <c r="G4" s="3" t="s">
        <v>8</v>
      </c>
      <c r="H4" s="3" t="s">
        <v>38</v>
      </c>
      <c r="J4" s="34" t="s">
        <v>36</v>
      </c>
    </row>
    <row r="5" spans="1:10">
      <c r="A5" s="12"/>
      <c r="B5" s="12" t="s">
        <v>9</v>
      </c>
      <c r="C5" s="127"/>
      <c r="D5" s="42">
        <f>C5*12</f>
        <v>0</v>
      </c>
      <c r="E5" s="43"/>
      <c r="F5" s="44">
        <f>E5*C5</f>
        <v>0</v>
      </c>
      <c r="G5" s="44">
        <f>F5*J5</f>
        <v>0</v>
      </c>
      <c r="H5" s="44">
        <f>SUM(F5:G5)</f>
        <v>0</v>
      </c>
      <c r="J5" s="138">
        <v>0.32400000000000001</v>
      </c>
    </row>
    <row r="6" spans="1:10">
      <c r="A6" s="12"/>
      <c r="B6" s="12" t="s">
        <v>10</v>
      </c>
      <c r="C6" s="127"/>
      <c r="D6" s="42">
        <f>C6*12</f>
        <v>0</v>
      </c>
      <c r="E6" s="43"/>
      <c r="F6" s="44">
        <f>E6*C6</f>
        <v>0</v>
      </c>
      <c r="G6" s="44">
        <f>F6*J6</f>
        <v>0</v>
      </c>
      <c r="H6" s="44">
        <f>SUM(F6:G6)</f>
        <v>0</v>
      </c>
      <c r="J6" s="138">
        <v>0.32400000000000001</v>
      </c>
    </row>
    <row r="7" spans="1:10">
      <c r="A7" s="12"/>
      <c r="B7" s="12" t="s">
        <v>10</v>
      </c>
      <c r="C7" s="127"/>
      <c r="D7" s="42">
        <f>C7*12</f>
        <v>0</v>
      </c>
      <c r="E7" s="43"/>
      <c r="F7" s="44">
        <f>E7*C7</f>
        <v>0</v>
      </c>
      <c r="G7" s="44">
        <f>F7*J7</f>
        <v>0</v>
      </c>
      <c r="H7" s="44">
        <f>SUM(F7:G7)</f>
        <v>0</v>
      </c>
      <c r="J7" s="138">
        <v>0.45600000000000002</v>
      </c>
    </row>
    <row r="8" spans="1:10">
      <c r="A8" s="143" t="s">
        <v>19</v>
      </c>
      <c r="B8" s="144"/>
      <c r="C8" s="144"/>
      <c r="D8" s="144"/>
      <c r="E8" s="145"/>
      <c r="F8" s="45">
        <f>SUM(F5:F7)</f>
        <v>0</v>
      </c>
      <c r="G8" s="45">
        <f t="shared" ref="G8:H8" si="0">SUM(G5:G7)</f>
        <v>0</v>
      </c>
      <c r="H8" s="45">
        <f t="shared" si="0"/>
        <v>0</v>
      </c>
      <c r="J8" s="138"/>
    </row>
    <row r="9" spans="1:10" ht="32">
      <c r="A9" s="12"/>
      <c r="B9" s="13" t="s">
        <v>11</v>
      </c>
      <c r="C9" s="127"/>
      <c r="D9" s="42">
        <f>C9*12</f>
        <v>0</v>
      </c>
      <c r="E9" s="43"/>
      <c r="F9" s="44">
        <f>E9*C9</f>
        <v>0</v>
      </c>
      <c r="G9" s="44">
        <f>F9*J9</f>
        <v>0</v>
      </c>
      <c r="H9" s="44">
        <f>SUM(F9,G9)</f>
        <v>0</v>
      </c>
      <c r="J9" s="138">
        <v>0.45600000000000002</v>
      </c>
    </row>
    <row r="10" spans="1:10" ht="16">
      <c r="A10" s="12"/>
      <c r="B10" s="13" t="s">
        <v>12</v>
      </c>
      <c r="C10" s="127"/>
      <c r="D10" s="42">
        <f>C10*12</f>
        <v>0</v>
      </c>
      <c r="E10" s="43"/>
      <c r="F10" s="44">
        <f>E10*C10</f>
        <v>0</v>
      </c>
      <c r="G10" s="44">
        <f>F10*J10</f>
        <v>0</v>
      </c>
      <c r="H10" s="44">
        <f t="shared" ref="H10:H13" si="1">SUM(F10,G10)</f>
        <v>0</v>
      </c>
      <c r="J10" s="138">
        <v>0.45600000000000002</v>
      </c>
    </row>
    <row r="11" spans="1:10" ht="16">
      <c r="A11" s="12"/>
      <c r="B11" s="13" t="s">
        <v>13</v>
      </c>
      <c r="C11" s="127"/>
      <c r="D11" s="42">
        <f>C11*12</f>
        <v>0</v>
      </c>
      <c r="E11" s="43"/>
      <c r="F11" s="44">
        <f>E11*C11</f>
        <v>0</v>
      </c>
      <c r="G11" s="44">
        <f>F11*J11</f>
        <v>0</v>
      </c>
      <c r="H11" s="44">
        <f t="shared" si="1"/>
        <v>0</v>
      </c>
      <c r="J11" s="138">
        <v>0.223</v>
      </c>
    </row>
    <row r="12" spans="1:10" ht="32">
      <c r="A12" s="12"/>
      <c r="B12" s="13" t="s">
        <v>14</v>
      </c>
      <c r="C12" s="127"/>
      <c r="D12" s="42">
        <f>C12*12</f>
        <v>0</v>
      </c>
      <c r="E12" s="43"/>
      <c r="F12" s="44">
        <f>E12*C12</f>
        <v>0</v>
      </c>
      <c r="G12" s="44">
        <f>F12*J12</f>
        <v>0</v>
      </c>
      <c r="H12" s="44">
        <f t="shared" si="1"/>
        <v>0</v>
      </c>
      <c r="J12" s="138">
        <v>3.7999999999999999E-2</v>
      </c>
    </row>
    <row r="13" spans="1:10" ht="16">
      <c r="A13" s="12"/>
      <c r="B13" s="13" t="s">
        <v>15</v>
      </c>
      <c r="C13" s="127"/>
      <c r="D13" s="42">
        <f>C13*12</f>
        <v>0</v>
      </c>
      <c r="E13" s="43"/>
      <c r="F13" s="44">
        <f>E13*C13</f>
        <v>0</v>
      </c>
      <c r="G13" s="44">
        <f>F13*J13</f>
        <v>0</v>
      </c>
      <c r="H13" s="44">
        <f t="shared" si="1"/>
        <v>0</v>
      </c>
      <c r="J13" s="138">
        <v>0.503</v>
      </c>
    </row>
    <row r="14" spans="1:10">
      <c r="A14" s="143" t="s">
        <v>18</v>
      </c>
      <c r="B14" s="144"/>
      <c r="C14" s="144"/>
      <c r="D14" s="144"/>
      <c r="E14" s="145"/>
      <c r="F14" s="45">
        <f>SUM(F9:F13)</f>
        <v>0</v>
      </c>
      <c r="G14" s="45">
        <f t="shared" ref="G14:H14" si="2">SUM(G9:G13)</f>
        <v>0</v>
      </c>
      <c r="H14" s="45">
        <f t="shared" si="2"/>
        <v>0</v>
      </c>
    </row>
    <row r="15" spans="1:10">
      <c r="A15" s="14" t="s">
        <v>20</v>
      </c>
      <c r="B15" s="5"/>
      <c r="C15" s="5"/>
      <c r="D15" s="5"/>
      <c r="E15" s="5"/>
      <c r="F15" s="5"/>
      <c r="G15" s="146"/>
      <c r="H15" s="148">
        <f>SUM(G15:G16)</f>
        <v>0</v>
      </c>
    </row>
    <row r="16" spans="1:10">
      <c r="A16" s="6"/>
      <c r="B16" s="7"/>
      <c r="C16" s="7"/>
      <c r="D16" s="7"/>
      <c r="E16" s="7"/>
      <c r="F16" s="7"/>
      <c r="G16" s="147"/>
      <c r="H16" s="149"/>
    </row>
    <row r="17" spans="1:8">
      <c r="A17" s="14" t="s">
        <v>21</v>
      </c>
      <c r="B17" s="5"/>
      <c r="C17" s="5"/>
      <c r="D17" s="5"/>
      <c r="E17" s="5"/>
      <c r="F17" s="5"/>
      <c r="G17" s="146"/>
      <c r="H17" s="148">
        <f>SUM(G17:G18)</f>
        <v>0</v>
      </c>
    </row>
    <row r="18" spans="1:8">
      <c r="A18" s="6"/>
      <c r="B18" s="7"/>
      <c r="C18" s="7"/>
      <c r="D18" s="7"/>
      <c r="E18" s="7"/>
      <c r="F18" s="7"/>
      <c r="G18" s="147"/>
      <c r="H18" s="149"/>
    </row>
    <row r="19" spans="1:8">
      <c r="A19" s="14" t="s">
        <v>22</v>
      </c>
      <c r="B19" s="5"/>
      <c r="C19" s="5"/>
      <c r="D19" s="5"/>
      <c r="E19" s="5"/>
      <c r="F19" s="5"/>
      <c r="G19" s="146"/>
      <c r="H19" s="148">
        <f>SUM(G19:G20)</f>
        <v>0</v>
      </c>
    </row>
    <row r="20" spans="1:8">
      <c r="A20" s="6"/>
      <c r="B20" s="7"/>
      <c r="C20" s="7"/>
      <c r="D20" s="7"/>
      <c r="E20" s="7"/>
      <c r="F20" s="7"/>
      <c r="G20" s="147"/>
      <c r="H20" s="149"/>
    </row>
    <row r="21" spans="1:8">
      <c r="A21" s="14" t="s">
        <v>23</v>
      </c>
      <c r="B21" s="5"/>
      <c r="C21" s="5"/>
      <c r="D21" s="5"/>
      <c r="E21" s="5"/>
      <c r="F21" s="5"/>
      <c r="G21" s="10"/>
      <c r="H21" s="148">
        <f>SUM(G22:G31)</f>
        <v>0</v>
      </c>
    </row>
    <row r="22" spans="1:8">
      <c r="A22" s="8">
        <v>1</v>
      </c>
      <c r="B22" s="15" t="s">
        <v>24</v>
      </c>
      <c r="C22" s="16"/>
      <c r="D22" s="16"/>
      <c r="E22" s="16"/>
      <c r="F22" s="17"/>
      <c r="G22" s="128"/>
      <c r="H22" s="152"/>
    </row>
    <row r="23" spans="1:8">
      <c r="A23" s="8">
        <v>2</v>
      </c>
      <c r="B23" s="18" t="s">
        <v>25</v>
      </c>
      <c r="C23" s="19"/>
      <c r="D23" s="19"/>
      <c r="E23" s="19"/>
      <c r="F23" s="20"/>
      <c r="G23" s="129"/>
      <c r="H23" s="152"/>
    </row>
    <row r="24" spans="1:8">
      <c r="A24" s="8">
        <v>3</v>
      </c>
      <c r="B24" s="21" t="s">
        <v>26</v>
      </c>
      <c r="C24" s="22"/>
      <c r="D24" s="22"/>
      <c r="E24" s="22"/>
      <c r="F24" s="23"/>
      <c r="G24" s="130"/>
      <c r="H24" s="152"/>
    </row>
    <row r="25" spans="1:8">
      <c r="A25" s="8">
        <v>4</v>
      </c>
      <c r="B25" s="24" t="s">
        <v>27</v>
      </c>
      <c r="F25" s="25"/>
      <c r="G25" s="131"/>
      <c r="H25" s="152"/>
    </row>
    <row r="26" spans="1:8">
      <c r="A26" s="8">
        <v>5</v>
      </c>
      <c r="B26" s="15" t="s">
        <v>28</v>
      </c>
      <c r="C26" s="16"/>
      <c r="D26" s="16"/>
      <c r="E26" s="16"/>
      <c r="F26" s="17"/>
      <c r="G26" s="50">
        <f>Subawards!I21</f>
        <v>0</v>
      </c>
      <c r="H26" s="152"/>
    </row>
    <row r="27" spans="1:8">
      <c r="A27" s="8">
        <v>6</v>
      </c>
      <c r="B27" s="15" t="s">
        <v>29</v>
      </c>
      <c r="C27" s="16"/>
      <c r="D27" s="16"/>
      <c r="E27" s="16"/>
      <c r="F27" s="17"/>
      <c r="G27" s="128"/>
      <c r="H27" s="152"/>
    </row>
    <row r="28" spans="1:8">
      <c r="A28" s="8">
        <v>7</v>
      </c>
      <c r="B28" s="18" t="s">
        <v>30</v>
      </c>
      <c r="C28" s="19"/>
      <c r="D28" s="19"/>
      <c r="E28" s="19"/>
      <c r="F28" s="20"/>
      <c r="G28" s="129"/>
      <c r="H28" s="152"/>
    </row>
    <row r="29" spans="1:8">
      <c r="A29" s="8">
        <v>8</v>
      </c>
      <c r="B29" s="21" t="s">
        <v>32</v>
      </c>
      <c r="C29" s="22"/>
      <c r="D29" s="22"/>
      <c r="E29" s="22"/>
      <c r="F29" s="23"/>
      <c r="G29" s="47">
        <f>(SUM(D5:D7)+SUM(D9:D13))*43.96</f>
        <v>0</v>
      </c>
      <c r="H29" s="152"/>
    </row>
    <row r="30" spans="1:8">
      <c r="A30" s="8">
        <v>9</v>
      </c>
      <c r="B30" s="21" t="s">
        <v>31</v>
      </c>
      <c r="C30" s="22"/>
      <c r="D30" s="22"/>
      <c r="E30" s="22"/>
      <c r="F30" s="23"/>
      <c r="G30" s="130"/>
      <c r="H30" s="152"/>
    </row>
    <row r="31" spans="1:8" ht="16" thickBot="1">
      <c r="A31" s="6">
        <v>10</v>
      </c>
      <c r="B31" s="26"/>
      <c r="C31" s="7"/>
      <c r="D31" s="7"/>
      <c r="E31" s="7"/>
      <c r="F31" s="7"/>
      <c r="G31" s="11"/>
      <c r="H31" s="153"/>
    </row>
    <row r="32" spans="1:8" ht="16" thickBot="1">
      <c r="A32" s="14" t="s">
        <v>33</v>
      </c>
      <c r="B32" s="5"/>
      <c r="C32" s="5"/>
      <c r="D32" s="5"/>
      <c r="E32" s="9"/>
      <c r="F32" s="5"/>
      <c r="G32" s="150">
        <f>SUM(H14:H21)+H8</f>
        <v>0</v>
      </c>
      <c r="H32" s="151"/>
    </row>
    <row r="33" spans="1:8" ht="16" thickBot="1">
      <c r="A33" s="27" t="s">
        <v>34</v>
      </c>
      <c r="B33" s="9"/>
      <c r="C33" s="9"/>
      <c r="D33" s="9"/>
      <c r="E33" s="29" t="s">
        <v>59</v>
      </c>
      <c r="F33" s="30">
        <v>0.57499999999999996</v>
      </c>
      <c r="G33" s="154">
        <f>(G32-H15)*F33</f>
        <v>0</v>
      </c>
      <c r="H33" s="155"/>
    </row>
    <row r="34" spans="1:8" ht="16" thickBot="1">
      <c r="A34" s="28" t="s">
        <v>35</v>
      </c>
      <c r="B34" s="7"/>
      <c r="C34" s="7"/>
      <c r="D34" s="7"/>
      <c r="E34" s="9"/>
      <c r="F34" s="7"/>
      <c r="G34" s="150">
        <f>SUM(G32:H33)</f>
        <v>0</v>
      </c>
      <c r="H34" s="151"/>
    </row>
    <row r="35" spans="1:8" ht="16" thickBot="1">
      <c r="A35" s="4"/>
      <c r="G35" s="35"/>
      <c r="H35" s="35"/>
    </row>
    <row r="36" spans="1:8" ht="16" thickBot="1">
      <c r="A36" s="4" t="s">
        <v>80</v>
      </c>
      <c r="D36" s="134">
        <f>G37-Subawards!I20</f>
        <v>0</v>
      </c>
      <c r="F36" s="36" t="s">
        <v>79</v>
      </c>
      <c r="G36" s="37"/>
      <c r="H36" s="38"/>
    </row>
    <row r="37" spans="1:8" ht="16" thickBot="1">
      <c r="A37" s="40" t="s">
        <v>119</v>
      </c>
      <c r="D37" s="48">
        <f>G32-IF(Subawards!I37&gt;0,Subawards!I37)</f>
        <v>0</v>
      </c>
      <c r="F37" s="39" t="s">
        <v>81</v>
      </c>
      <c r="G37" s="139">
        <f>G32</f>
        <v>0</v>
      </c>
      <c r="H37" s="140"/>
    </row>
    <row r="38" spans="1:8">
      <c r="D38" s="46"/>
      <c r="F38" s="39" t="s">
        <v>83</v>
      </c>
      <c r="G38" s="139">
        <f>D37*F33</f>
        <v>0</v>
      </c>
      <c r="H38" s="140"/>
    </row>
    <row r="39" spans="1:8" ht="16" thickBot="1">
      <c r="F39" s="41" t="s">
        <v>84</v>
      </c>
      <c r="G39" s="141">
        <f>G37+G38</f>
        <v>0</v>
      </c>
      <c r="H39" s="142"/>
    </row>
  </sheetData>
  <mergeCells count="15">
    <mergeCell ref="G37:H37"/>
    <mergeCell ref="G38:H38"/>
    <mergeCell ref="G39:H39"/>
    <mergeCell ref="A8:E8"/>
    <mergeCell ref="A14:E14"/>
    <mergeCell ref="G15:G16"/>
    <mergeCell ref="H15:H16"/>
    <mergeCell ref="G17:G18"/>
    <mergeCell ref="H17:H18"/>
    <mergeCell ref="G34:H34"/>
    <mergeCell ref="G19:G20"/>
    <mergeCell ref="H19:H20"/>
    <mergeCell ref="H21:H31"/>
    <mergeCell ref="G32:H32"/>
    <mergeCell ref="G33:H33"/>
  </mergeCells>
  <hyperlinks>
    <hyperlink ref="J4" r:id="rId1" display="https://www.finance.ucla.edu/composite-benefit-rate-assessment " xr:uid="{00000000-0004-0000-0600-000000000000}"/>
    <hyperlink ref="E33" r:id="rId2" display="http://ora.research.ucla.edu/OCGA/Pages/Standard-Instit-Info/facilities-and-administrative.aspx  " xr:uid="{00000000-0004-0000-0600-000001000000}"/>
  </hyperlinks>
  <pageMargins left="0.7" right="0.7" top="0.75" bottom="0.75" header="0.3" footer="0.3"/>
  <pageSetup scale="88"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62"/>
  <sheetViews>
    <sheetView showGridLines="0" zoomScale="140" zoomScaleNormal="140" workbookViewId="0">
      <selection activeCell="L32" sqref="L32"/>
    </sheetView>
  </sheetViews>
  <sheetFormatPr baseColWidth="10" defaultColWidth="8.83203125" defaultRowHeight="15"/>
  <cols>
    <col min="2" max="9" width="12.6640625" customWidth="1"/>
  </cols>
  <sheetData>
    <row r="1" spans="2:9" ht="16" thickBot="1"/>
    <row r="2" spans="2:9" ht="16" thickBot="1">
      <c r="B2" s="52"/>
      <c r="C2" s="133" t="s">
        <v>117</v>
      </c>
      <c r="D2" s="52"/>
      <c r="E2" s="53" t="s">
        <v>39</v>
      </c>
      <c r="F2" s="54" t="s">
        <v>40</v>
      </c>
      <c r="G2" s="54" t="s">
        <v>41</v>
      </c>
      <c r="H2" s="54" t="s">
        <v>42</v>
      </c>
      <c r="I2" s="55" t="s">
        <v>43</v>
      </c>
    </row>
    <row r="3" spans="2:9">
      <c r="B3" s="158" t="s">
        <v>44</v>
      </c>
      <c r="C3" s="167" t="s">
        <v>116</v>
      </c>
      <c r="D3" s="56" t="s">
        <v>45</v>
      </c>
      <c r="E3" s="57"/>
      <c r="F3" s="58">
        <f t="shared" ref="F3:I4" si="0">E3</f>
        <v>0</v>
      </c>
      <c r="G3" s="58">
        <f t="shared" si="0"/>
        <v>0</v>
      </c>
      <c r="H3" s="58">
        <f t="shared" si="0"/>
        <v>0</v>
      </c>
      <c r="I3" s="59">
        <f t="shared" si="0"/>
        <v>0</v>
      </c>
    </row>
    <row r="4" spans="2:9">
      <c r="B4" s="159"/>
      <c r="C4" s="163"/>
      <c r="D4" s="60" t="s">
        <v>46</v>
      </c>
      <c r="E4" s="57"/>
      <c r="F4" s="61">
        <f t="shared" si="0"/>
        <v>0</v>
      </c>
      <c r="G4" s="61">
        <f t="shared" si="0"/>
        <v>0</v>
      </c>
      <c r="H4" s="61">
        <f t="shared" si="0"/>
        <v>0</v>
      </c>
      <c r="I4" s="62">
        <f t="shared" si="0"/>
        <v>0</v>
      </c>
    </row>
    <row r="5" spans="2:9" ht="16" thickBot="1">
      <c r="B5" s="160" t="s">
        <v>47</v>
      </c>
      <c r="C5" s="164"/>
      <c r="D5" s="63" t="s">
        <v>47</v>
      </c>
      <c r="E5" s="64">
        <f>E3+E4</f>
        <v>0</v>
      </c>
      <c r="F5" s="65">
        <f>F3+F4</f>
        <v>0</v>
      </c>
      <c r="G5" s="65">
        <f>G3+G4</f>
        <v>0</v>
      </c>
      <c r="H5" s="65">
        <f>H3+H4</f>
        <v>0</v>
      </c>
      <c r="I5" s="66">
        <f>I3+I4</f>
        <v>0</v>
      </c>
    </row>
    <row r="6" spans="2:9">
      <c r="B6" s="161" t="s">
        <v>48</v>
      </c>
      <c r="C6" s="162" t="s">
        <v>116</v>
      </c>
      <c r="D6" s="67" t="s">
        <v>45</v>
      </c>
      <c r="E6" s="57"/>
      <c r="F6" s="58">
        <f t="shared" ref="F6:H6" si="1">E6*(1+$K$5)</f>
        <v>0</v>
      </c>
      <c r="G6" s="68">
        <f t="shared" si="1"/>
        <v>0</v>
      </c>
      <c r="H6" s="68">
        <f t="shared" si="1"/>
        <v>0</v>
      </c>
      <c r="I6" s="69">
        <f>H6*(1+$K$5)</f>
        <v>0</v>
      </c>
    </row>
    <row r="7" spans="2:9">
      <c r="B7" s="159"/>
      <c r="C7" s="163"/>
      <c r="D7" s="60" t="s">
        <v>46</v>
      </c>
      <c r="E7" s="57"/>
      <c r="F7" s="61">
        <f>E7</f>
        <v>0</v>
      </c>
      <c r="G7" s="61">
        <f>F7</f>
        <v>0</v>
      </c>
      <c r="H7" s="61">
        <f>G7</f>
        <v>0</v>
      </c>
      <c r="I7" s="62">
        <f>H7</f>
        <v>0</v>
      </c>
    </row>
    <row r="8" spans="2:9" ht="16" thickBot="1">
      <c r="B8" s="160" t="s">
        <v>47</v>
      </c>
      <c r="C8" s="164"/>
      <c r="D8" s="63" t="s">
        <v>47</v>
      </c>
      <c r="E8" s="64">
        <f>E6+E7</f>
        <v>0</v>
      </c>
      <c r="F8" s="65">
        <f>F6+F7</f>
        <v>0</v>
      </c>
      <c r="G8" s="65">
        <f>G6+G7</f>
        <v>0</v>
      </c>
      <c r="H8" s="70">
        <f>H6+H7</f>
        <v>0</v>
      </c>
      <c r="I8" s="66">
        <f>I6+I7</f>
        <v>0</v>
      </c>
    </row>
    <row r="9" spans="2:9">
      <c r="B9" s="161" t="s">
        <v>49</v>
      </c>
      <c r="C9" s="162" t="s">
        <v>116</v>
      </c>
      <c r="D9" s="71" t="s">
        <v>45</v>
      </c>
      <c r="E9" s="57"/>
      <c r="F9" s="58">
        <f t="shared" ref="F9:H9" si="2">E9*(1+$K$5)</f>
        <v>0</v>
      </c>
      <c r="G9" s="68">
        <f t="shared" si="2"/>
        <v>0</v>
      </c>
      <c r="H9" s="68">
        <f t="shared" si="2"/>
        <v>0</v>
      </c>
      <c r="I9" s="69">
        <f>H9*(1+$K$5)</f>
        <v>0</v>
      </c>
    </row>
    <row r="10" spans="2:9">
      <c r="B10" s="159"/>
      <c r="C10" s="163"/>
      <c r="D10" s="72" t="s">
        <v>46</v>
      </c>
      <c r="E10" s="57"/>
      <c r="F10" s="61">
        <f>E10</f>
        <v>0</v>
      </c>
      <c r="G10" s="61">
        <f>F10</f>
        <v>0</v>
      </c>
      <c r="H10" s="61">
        <f>G10</f>
        <v>0</v>
      </c>
      <c r="I10" s="62">
        <f>H10</f>
        <v>0</v>
      </c>
    </row>
    <row r="11" spans="2:9" ht="16" thickBot="1">
      <c r="B11" s="160" t="s">
        <v>47</v>
      </c>
      <c r="C11" s="164"/>
      <c r="D11" s="63" t="s">
        <v>47</v>
      </c>
      <c r="E11" s="64">
        <f>E9+E10</f>
        <v>0</v>
      </c>
      <c r="F11" s="65">
        <f>F9+F10</f>
        <v>0</v>
      </c>
      <c r="G11" s="65">
        <f>G9+G10</f>
        <v>0</v>
      </c>
      <c r="H11" s="70">
        <f>H9+H10</f>
        <v>0</v>
      </c>
      <c r="I11" s="66">
        <f>I9+I10</f>
        <v>0</v>
      </c>
    </row>
    <row r="12" spans="2:9">
      <c r="B12" s="161" t="s">
        <v>50</v>
      </c>
      <c r="C12" s="162" t="s">
        <v>116</v>
      </c>
      <c r="D12" s="67" t="s">
        <v>45</v>
      </c>
      <c r="E12" s="57"/>
      <c r="F12" s="58">
        <f t="shared" ref="F12:H12" si="3">E12*(1+$K$5)</f>
        <v>0</v>
      </c>
      <c r="G12" s="68">
        <f t="shared" si="3"/>
        <v>0</v>
      </c>
      <c r="H12" s="68">
        <f t="shared" si="3"/>
        <v>0</v>
      </c>
      <c r="I12" s="69">
        <f>H12*(1+$K$5)</f>
        <v>0</v>
      </c>
    </row>
    <row r="13" spans="2:9">
      <c r="B13" s="159"/>
      <c r="C13" s="163"/>
      <c r="D13" s="60" t="s">
        <v>46</v>
      </c>
      <c r="E13" s="57"/>
      <c r="F13" s="61">
        <f>E13</f>
        <v>0</v>
      </c>
      <c r="G13" s="61">
        <f>F13</f>
        <v>0</v>
      </c>
      <c r="H13" s="61">
        <f>G13</f>
        <v>0</v>
      </c>
      <c r="I13" s="62">
        <f>H13</f>
        <v>0</v>
      </c>
    </row>
    <row r="14" spans="2:9" ht="16" thickBot="1">
      <c r="B14" s="160" t="s">
        <v>47</v>
      </c>
      <c r="C14" s="164"/>
      <c r="D14" s="63" t="s">
        <v>47</v>
      </c>
      <c r="E14" s="64">
        <f>E12+E13</f>
        <v>0</v>
      </c>
      <c r="F14" s="65">
        <f>F12+F13</f>
        <v>0</v>
      </c>
      <c r="G14" s="65">
        <f>G12+G13</f>
        <v>0</v>
      </c>
      <c r="H14" s="70">
        <f>H12+H13</f>
        <v>0</v>
      </c>
      <c r="I14" s="66">
        <f>I12+I13</f>
        <v>0</v>
      </c>
    </row>
    <row r="15" spans="2:9">
      <c r="B15" s="161" t="s">
        <v>51</v>
      </c>
      <c r="C15" s="162" t="s">
        <v>116</v>
      </c>
      <c r="D15" s="67" t="s">
        <v>45</v>
      </c>
      <c r="E15" s="57"/>
      <c r="F15" s="58">
        <f t="shared" ref="F15:I15" si="4">E15*(1+$K$5)</f>
        <v>0</v>
      </c>
      <c r="G15" s="68">
        <f t="shared" si="4"/>
        <v>0</v>
      </c>
      <c r="H15" s="68">
        <f t="shared" si="4"/>
        <v>0</v>
      </c>
      <c r="I15" s="69">
        <f t="shared" si="4"/>
        <v>0</v>
      </c>
    </row>
    <row r="16" spans="2:9">
      <c r="B16" s="159"/>
      <c r="C16" s="163"/>
      <c r="D16" s="73" t="s">
        <v>46</v>
      </c>
      <c r="E16" s="57"/>
      <c r="F16" s="61">
        <f>E16</f>
        <v>0</v>
      </c>
      <c r="G16" s="61">
        <f>F16</f>
        <v>0</v>
      </c>
      <c r="H16" s="61">
        <f>G16</f>
        <v>0</v>
      </c>
      <c r="I16" s="62">
        <f>H16</f>
        <v>0</v>
      </c>
    </row>
    <row r="17" spans="2:9" ht="16" thickBot="1">
      <c r="B17" s="165" t="s">
        <v>47</v>
      </c>
      <c r="C17" s="166"/>
      <c r="D17" s="74" t="s">
        <v>47</v>
      </c>
      <c r="E17" s="75">
        <f>E15+E16</f>
        <v>0</v>
      </c>
      <c r="F17" s="75">
        <f>F15+F16</f>
        <v>0</v>
      </c>
      <c r="G17" s="75">
        <f>G15+G16</f>
        <v>0</v>
      </c>
      <c r="H17" s="76">
        <f>H15+H16</f>
        <v>0</v>
      </c>
      <c r="I17" s="77">
        <f>I15+I16</f>
        <v>0</v>
      </c>
    </row>
    <row r="18" spans="2:9" ht="6.5" customHeight="1">
      <c r="B18" s="78"/>
      <c r="C18" s="88"/>
      <c r="D18" s="79"/>
      <c r="E18" s="80"/>
      <c r="F18" s="80"/>
      <c r="G18" s="80"/>
      <c r="H18" s="81"/>
      <c r="I18" s="82"/>
    </row>
    <row r="19" spans="2:9">
      <c r="B19" s="156" t="s">
        <v>118</v>
      </c>
      <c r="C19" s="132"/>
      <c r="D19" s="79" t="s">
        <v>45</v>
      </c>
      <c r="E19" s="80">
        <f>E3+E6+E9+E12+E15</f>
        <v>0</v>
      </c>
      <c r="F19" s="80">
        <f t="shared" ref="E19:I20" si="5">F3+F6+F9+F12+F15</f>
        <v>0</v>
      </c>
      <c r="G19" s="80">
        <f t="shared" si="5"/>
        <v>0</v>
      </c>
      <c r="H19" s="80">
        <f t="shared" si="5"/>
        <v>0</v>
      </c>
      <c r="I19" s="83">
        <f t="shared" si="5"/>
        <v>0</v>
      </c>
    </row>
    <row r="20" spans="2:9">
      <c r="B20" s="157"/>
      <c r="C20" s="132"/>
      <c r="D20" s="79" t="s">
        <v>46</v>
      </c>
      <c r="E20" s="80">
        <f t="shared" si="5"/>
        <v>0</v>
      </c>
      <c r="F20" s="80">
        <f t="shared" si="5"/>
        <v>0</v>
      </c>
      <c r="G20" s="80">
        <f t="shared" si="5"/>
        <v>0</v>
      </c>
      <c r="H20" s="80">
        <f t="shared" si="5"/>
        <v>0</v>
      </c>
      <c r="I20" s="84">
        <f t="shared" si="5"/>
        <v>0</v>
      </c>
    </row>
    <row r="21" spans="2:9" ht="16" thickBot="1">
      <c r="B21" s="85" t="s">
        <v>52</v>
      </c>
      <c r="C21" s="74"/>
      <c r="D21" s="74"/>
      <c r="E21" s="75">
        <f>E19+E20</f>
        <v>0</v>
      </c>
      <c r="F21" s="75">
        <f>F19+F20</f>
        <v>0</v>
      </c>
      <c r="G21" s="75">
        <f>G19+G20</f>
        <v>0</v>
      </c>
      <c r="H21" s="76">
        <f>H19+H20</f>
        <v>0</v>
      </c>
      <c r="I21" s="77">
        <f>I19+I20</f>
        <v>0</v>
      </c>
    </row>
    <row r="22" spans="2:9">
      <c r="B22" s="79"/>
      <c r="C22" s="79"/>
      <c r="D22" s="79"/>
      <c r="E22" s="86"/>
      <c r="F22" s="86"/>
      <c r="G22" s="86"/>
      <c r="H22" s="86"/>
      <c r="I22" s="86"/>
    </row>
    <row r="23" spans="2:9">
      <c r="B23" s="79"/>
      <c r="C23" s="79"/>
      <c r="D23" s="79"/>
      <c r="E23" s="86"/>
      <c r="F23" s="86"/>
      <c r="G23" s="86"/>
      <c r="H23" s="86"/>
      <c r="I23" s="86"/>
    </row>
    <row r="24" spans="2:9">
      <c r="B24" s="91" t="s">
        <v>53</v>
      </c>
      <c r="C24" s="91"/>
      <c r="D24" s="79"/>
      <c r="E24" s="86"/>
      <c r="F24" s="86"/>
      <c r="G24" s="86"/>
      <c r="H24" s="86"/>
      <c r="I24" s="86"/>
    </row>
    <row r="25" spans="2:9">
      <c r="B25" s="51"/>
      <c r="C25" s="51"/>
      <c r="D25" s="51"/>
      <c r="E25" s="87"/>
      <c r="F25" s="79"/>
      <c r="G25" s="86"/>
      <c r="H25" s="86"/>
      <c r="I25" s="86"/>
    </row>
    <row r="26" spans="2:9">
      <c r="B26" s="51"/>
      <c r="C26" s="51"/>
      <c r="E26" s="79" t="s">
        <v>39</v>
      </c>
      <c r="F26" s="79" t="s">
        <v>54</v>
      </c>
      <c r="G26" s="79" t="s">
        <v>55</v>
      </c>
      <c r="H26" s="79" t="s">
        <v>56</v>
      </c>
      <c r="I26" s="79" t="s">
        <v>57</v>
      </c>
    </row>
    <row r="27" spans="2:9">
      <c r="B27" s="51"/>
      <c r="C27" s="51"/>
      <c r="D27" s="88" t="str">
        <f>B3</f>
        <v>Sub #1</v>
      </c>
      <c r="E27" s="89">
        <f>IF(C3="Yes",E5,IF(25000&gt;E5,0,(E5-25000)))</f>
        <v>0</v>
      </c>
      <c r="F27" s="89">
        <f>IF((E27)=0,IF((F5+E5)&gt;25000,(F5+E5)-25000,0),F5)</f>
        <v>0</v>
      </c>
      <c r="G27" s="89">
        <f>IF((F27+E27)=0,IF((G5+F5+E5)&gt;25000,(G5+F5+E5)-25000,0),G5)</f>
        <v>0</v>
      </c>
      <c r="H27" s="89">
        <f>IF((G27+F27+E27)=0,IF((G5+F5+E5+H5)&gt;25000,(G5+F5+E5+H5)-25000,0),H5)</f>
        <v>0</v>
      </c>
      <c r="I27" s="89">
        <f>IF((H27+G27+F27+E27)=0,IF((G5+F5+E5+H5+I5)&gt;25000,(G5+F5+E5+H5+I5)-25000,0),I5)</f>
        <v>0</v>
      </c>
    </row>
    <row r="28" spans="2:9">
      <c r="B28" s="51"/>
      <c r="C28" s="51"/>
      <c r="D28" s="51"/>
      <c r="E28" s="79"/>
      <c r="F28" s="79"/>
      <c r="G28" s="86"/>
      <c r="H28" s="86"/>
      <c r="I28" s="86"/>
    </row>
    <row r="29" spans="2:9">
      <c r="B29" s="51"/>
      <c r="C29" s="51"/>
      <c r="D29" s="88" t="str">
        <f>B6</f>
        <v>Sub #2</v>
      </c>
      <c r="E29" s="89">
        <f>IF(C6="Yes",E8,IF(25000&gt;E8,0,(E8-25000)))</f>
        <v>0</v>
      </c>
      <c r="F29" s="89">
        <f>IF((E29)=0,IF((F8+E8)&gt;25000,(F8+E8)-25000,0),F8)</f>
        <v>0</v>
      </c>
      <c r="G29" s="89">
        <f>IF((F29+E29)=0,IF((G8+F8+E8)&gt;25000,(G8+F8+E8)-25000,0),G8)</f>
        <v>0</v>
      </c>
      <c r="H29" s="89">
        <f>IF((G29+F29+E29)=0,IF((G8+F8+E8+H8)&gt;25000,(G8+F8+E8+H8)-25000,0),H8)</f>
        <v>0</v>
      </c>
      <c r="I29" s="89">
        <f>IF((H29+G29+F29+E29)=0,IF((G8+F8+E8+H8+I8)&gt;25000,(G8+F8+E8+H8+I8)-25000,0),I8)</f>
        <v>0</v>
      </c>
    </row>
    <row r="30" spans="2:9">
      <c r="B30" s="51"/>
      <c r="C30" s="51"/>
      <c r="D30" s="51"/>
      <c r="E30" s="88"/>
      <c r="H30" s="90"/>
      <c r="I30" s="86"/>
    </row>
    <row r="31" spans="2:9">
      <c r="B31" s="51"/>
      <c r="C31" s="51"/>
      <c r="D31" s="88" t="str">
        <f>B9</f>
        <v>Sub #3</v>
      </c>
      <c r="E31" s="89">
        <f>IF(C9="Yes",E11,IF(25000&gt;E11,0,(E11-25000)))</f>
        <v>0</v>
      </c>
      <c r="F31" s="89">
        <f>IF((E31)=0,IF((F11+E11)&gt;25000,(F11+E11)-25000,0),F11)</f>
        <v>0</v>
      </c>
      <c r="G31" s="89">
        <f>IF((F31+E31)=0,IF((G11+F11+E11)&gt;25000,(G11+F11+E11)-25000,0),G11)</f>
        <v>0</v>
      </c>
      <c r="H31" s="89">
        <f>IF((G31+F31+E31)=0,IF((G11+F11+E11+H11)&gt;25000,(G11+F11+E11+H11)-25000,0),H11)</f>
        <v>0</v>
      </c>
      <c r="I31" s="89">
        <f>IF((H31+G31+F31+E31)=0,IF((G11+F11+E11+H11+I11)&gt;25000,(G11+F11+E11+H11+I11)-25000,0),I11)</f>
        <v>0</v>
      </c>
    </row>
    <row r="32" spans="2:9">
      <c r="B32" s="51"/>
      <c r="C32" s="51"/>
      <c r="E32" s="88"/>
      <c r="H32" s="90"/>
      <c r="I32" s="86"/>
    </row>
    <row r="33" spans="2:11">
      <c r="B33" s="51"/>
      <c r="C33" s="51"/>
      <c r="D33" s="88" t="str">
        <f>B12</f>
        <v>Sub #4</v>
      </c>
      <c r="E33" s="89">
        <f>IF(C12="Yes",E14,IF(25000&gt;E14,0,(E14-25000)))</f>
        <v>0</v>
      </c>
      <c r="F33" s="89">
        <f>IF((E33)=0,IF((F14+E14)&gt;25000,(F14+E14)-25000,0),F14)</f>
        <v>0</v>
      </c>
      <c r="G33" s="89">
        <f>IF((F33+E33)=0,IF((G14+F14+E14)&gt;25000,(G14+F14+E14)-25000,0),G14)</f>
        <v>0</v>
      </c>
      <c r="H33" s="89">
        <f>IF((G33+F33+E33)=0,IF((G14+F14+E14+H14)&gt;25000,(G14+F14+E14+H14)-25000,0),H14)</f>
        <v>0</v>
      </c>
      <c r="I33" s="89">
        <f>IF((H33+G33+F33+E33)=0,IF((G14+F14+E14+H14+I14)&gt;25000,(G14+F14+E14+H14+I14)-25000,0),I14)</f>
        <v>0</v>
      </c>
    </row>
    <row r="34" spans="2:11">
      <c r="B34" s="51"/>
      <c r="C34" s="51"/>
      <c r="D34" s="51"/>
      <c r="E34" s="88"/>
      <c r="F34" s="79"/>
      <c r="G34" s="79"/>
      <c r="H34" s="90"/>
      <c r="I34" s="86"/>
    </row>
    <row r="35" spans="2:11">
      <c r="B35" s="51"/>
      <c r="C35" s="51"/>
      <c r="D35" s="88" t="str">
        <f>B15</f>
        <v>Sub #5</v>
      </c>
      <c r="E35" s="89">
        <f>IF(C15="Yes",E17,IF(25000&gt;E17,0,(E17-25000)))</f>
        <v>0</v>
      </c>
      <c r="F35" s="89">
        <f>IF((E35)=0,IF((F17+E17)&gt;25000,(F17+E17)-25000,0),F17)</f>
        <v>0</v>
      </c>
      <c r="G35" s="89">
        <f>IF((F35+E35)=0,IF((G17+F17+E17)&gt;25000,(G17+F17+E17)-25000,0),G17)</f>
        <v>0</v>
      </c>
      <c r="H35" s="89">
        <f>IF((G35+F35+E35)=0,IF((G17+F17+E17+H17)&gt;25000,(G17+F17+E17+H17)-25000,0),H17)</f>
        <v>0</v>
      </c>
      <c r="I35" s="89">
        <f>IF((H35+G35+F35+E35)=0,IF((G17+F17+E17+H17+I17)&gt;25000,(G17+F17+E17+H17+I17)-25000,0),I17)</f>
        <v>0</v>
      </c>
    </row>
    <row r="36" spans="2:11">
      <c r="B36" s="51"/>
      <c r="C36" s="51"/>
      <c r="D36" s="51"/>
      <c r="E36" s="88"/>
      <c r="F36" s="79"/>
      <c r="H36" s="90"/>
      <c r="I36" s="86"/>
      <c r="K36" s="4" t="s">
        <v>58</v>
      </c>
    </row>
    <row r="37" spans="2:11">
      <c r="B37" s="51"/>
      <c r="C37" s="51"/>
      <c r="D37" s="92" t="s">
        <v>85</v>
      </c>
      <c r="E37" s="88">
        <f>E35+E33+E31+E29+E27</f>
        <v>0</v>
      </c>
      <c r="F37" s="88">
        <f t="shared" ref="F37:I37" si="6">F35+F33+F31+F29+F27</f>
        <v>0</v>
      </c>
      <c r="G37" s="88">
        <f t="shared" si="6"/>
        <v>0</v>
      </c>
      <c r="H37" s="88">
        <f t="shared" si="6"/>
        <v>0</v>
      </c>
      <c r="I37" s="88">
        <f t="shared" si="6"/>
        <v>0</v>
      </c>
      <c r="K37" s="93">
        <f>SUM(E37:I37)</f>
        <v>0</v>
      </c>
    </row>
    <row r="38" spans="2:11">
      <c r="B38" s="51"/>
      <c r="C38" s="51"/>
      <c r="D38" s="51"/>
      <c r="E38" s="88"/>
      <c r="F38" s="79"/>
      <c r="H38" s="90"/>
      <c r="I38" s="86"/>
    </row>
    <row r="39" spans="2:11">
      <c r="B39" s="51"/>
      <c r="C39" s="51"/>
      <c r="D39" s="51"/>
      <c r="E39" s="88"/>
      <c r="F39" s="79"/>
      <c r="H39" s="90"/>
      <c r="I39" s="86"/>
    </row>
    <row r="40" spans="2:11">
      <c r="B40" s="51"/>
      <c r="C40" s="51"/>
      <c r="D40" s="51"/>
      <c r="E40" s="88"/>
      <c r="F40" s="79"/>
      <c r="G40" s="79"/>
      <c r="H40" s="90"/>
      <c r="I40" s="86"/>
    </row>
    <row r="41" spans="2:11">
      <c r="B41" s="51"/>
      <c r="C41" s="51"/>
      <c r="D41" s="51"/>
      <c r="F41" s="79"/>
      <c r="H41" s="90"/>
      <c r="I41" s="86"/>
    </row>
    <row r="42" spans="2:11">
      <c r="B42" s="51"/>
      <c r="C42" s="51"/>
      <c r="D42" s="51"/>
      <c r="E42" s="88"/>
      <c r="F42" s="79"/>
      <c r="H42" s="90"/>
      <c r="I42" s="86"/>
    </row>
    <row r="43" spans="2:11">
      <c r="B43" s="51"/>
      <c r="C43" s="51"/>
      <c r="D43" s="51"/>
      <c r="E43" s="88"/>
      <c r="F43" s="79"/>
      <c r="H43" s="90"/>
      <c r="I43" s="86"/>
    </row>
    <row r="44" spans="2:11">
      <c r="B44" s="51"/>
      <c r="C44" s="51"/>
      <c r="D44" s="51"/>
      <c r="E44" s="88"/>
      <c r="F44" s="79"/>
      <c r="H44" s="90"/>
      <c r="I44" s="86"/>
    </row>
    <row r="45" spans="2:11">
      <c r="B45" s="51"/>
      <c r="C45" s="51"/>
      <c r="D45" s="51"/>
      <c r="E45" s="88"/>
      <c r="F45" s="79"/>
      <c r="H45" s="90"/>
      <c r="I45" s="86"/>
    </row>
    <row r="46" spans="2:11">
      <c r="B46" s="51"/>
      <c r="C46" s="51"/>
      <c r="D46" s="51"/>
      <c r="E46" s="88"/>
      <c r="F46" s="79"/>
      <c r="G46" s="79"/>
      <c r="H46" s="90"/>
      <c r="I46" s="86"/>
    </row>
    <row r="47" spans="2:11">
      <c r="B47" s="51"/>
      <c r="C47" s="51"/>
      <c r="D47" s="51"/>
      <c r="F47" s="79"/>
      <c r="H47" s="90"/>
      <c r="I47" s="86"/>
    </row>
    <row r="48" spans="2:11">
      <c r="B48" s="51"/>
      <c r="C48" s="51"/>
      <c r="D48" s="51"/>
      <c r="E48" s="88"/>
      <c r="F48" s="79"/>
      <c r="H48" s="90"/>
      <c r="I48" s="86"/>
    </row>
    <row r="49" spans="2:9">
      <c r="B49" s="51"/>
      <c r="C49" s="51"/>
      <c r="D49" s="51"/>
      <c r="E49" s="88"/>
      <c r="F49" s="79"/>
      <c r="H49" s="90"/>
      <c r="I49" s="86"/>
    </row>
    <row r="50" spans="2:9">
      <c r="B50" s="51"/>
      <c r="C50" s="51"/>
      <c r="D50" s="51"/>
      <c r="E50" s="88"/>
      <c r="F50" s="79"/>
      <c r="H50" s="90"/>
      <c r="I50" s="86"/>
    </row>
    <row r="51" spans="2:9">
      <c r="B51" s="51"/>
      <c r="C51" s="51"/>
      <c r="D51" s="51"/>
      <c r="E51" s="88"/>
      <c r="F51" s="79"/>
      <c r="H51" s="90"/>
      <c r="I51" s="86"/>
    </row>
    <row r="52" spans="2:9">
      <c r="B52" s="51"/>
      <c r="C52" s="51"/>
      <c r="D52" s="51"/>
      <c r="E52" s="88"/>
      <c r="F52" s="79"/>
      <c r="G52" s="79"/>
      <c r="H52" s="90"/>
      <c r="I52" s="86"/>
    </row>
    <row r="53" spans="2:9">
      <c r="B53" s="51"/>
      <c r="C53" s="51"/>
      <c r="D53" s="51"/>
      <c r="F53" s="79"/>
      <c r="H53" s="90"/>
      <c r="I53" s="86"/>
    </row>
    <row r="54" spans="2:9">
      <c r="B54" s="51"/>
      <c r="C54" s="51"/>
      <c r="D54" s="51"/>
      <c r="E54" s="88"/>
      <c r="F54" s="79"/>
      <c r="H54" s="90"/>
      <c r="I54" s="86"/>
    </row>
    <row r="55" spans="2:9">
      <c r="B55" s="51"/>
      <c r="C55" s="51"/>
      <c r="D55" s="51"/>
      <c r="E55" s="88"/>
      <c r="F55" s="79"/>
      <c r="H55" s="90"/>
      <c r="I55" s="86"/>
    </row>
    <row r="56" spans="2:9">
      <c r="B56" s="51"/>
      <c r="C56" s="51"/>
      <c r="D56" s="51"/>
      <c r="E56" s="88"/>
      <c r="F56" s="79"/>
      <c r="H56" s="90"/>
      <c r="I56" s="86"/>
    </row>
    <row r="57" spans="2:9">
      <c r="B57" s="51"/>
      <c r="C57" s="51"/>
      <c r="D57" s="51"/>
      <c r="E57" s="88"/>
      <c r="F57" s="79"/>
      <c r="H57" s="90"/>
      <c r="I57" s="86"/>
    </row>
    <row r="58" spans="2:9">
      <c r="B58" s="51"/>
      <c r="C58" s="51"/>
      <c r="D58" s="51"/>
      <c r="E58" s="79"/>
      <c r="F58" s="79"/>
      <c r="G58" s="86"/>
      <c r="H58" s="86"/>
      <c r="I58" s="86"/>
    </row>
    <row r="59" spans="2:9">
      <c r="B59" s="51"/>
      <c r="C59" s="51"/>
      <c r="D59" s="51"/>
      <c r="E59" s="79"/>
      <c r="F59" s="79"/>
      <c r="G59" s="86"/>
      <c r="H59" s="86"/>
      <c r="I59" s="86"/>
    </row>
    <row r="60" spans="2:9">
      <c r="B60" s="51"/>
      <c r="C60" s="51"/>
      <c r="D60" s="51"/>
      <c r="E60" s="79"/>
      <c r="F60" s="79"/>
      <c r="G60" s="86"/>
      <c r="H60" s="86"/>
      <c r="I60" s="86"/>
    </row>
    <row r="61" spans="2:9">
      <c r="B61" s="51"/>
      <c r="C61" s="51"/>
      <c r="D61" s="51"/>
      <c r="E61" s="51"/>
      <c r="F61" s="51"/>
      <c r="G61" s="51"/>
      <c r="H61" s="51"/>
      <c r="I61" s="51"/>
    </row>
    <row r="62" spans="2:9">
      <c r="B62" s="51"/>
      <c r="C62" s="51"/>
      <c r="D62" s="51"/>
      <c r="E62" s="51"/>
      <c r="F62" s="51"/>
      <c r="G62" s="51"/>
      <c r="H62" s="51"/>
      <c r="I62" s="51"/>
    </row>
  </sheetData>
  <mergeCells count="11">
    <mergeCell ref="B19:B20"/>
    <mergeCell ref="B3:B5"/>
    <mergeCell ref="B12:B14"/>
    <mergeCell ref="C12:C14"/>
    <mergeCell ref="B15:B17"/>
    <mergeCell ref="C15:C17"/>
    <mergeCell ref="C3:C5"/>
    <mergeCell ref="B6:B8"/>
    <mergeCell ref="C6:C8"/>
    <mergeCell ref="B9:B11"/>
    <mergeCell ref="C9:C11"/>
  </mergeCells>
  <dataValidations count="1">
    <dataValidation type="list" allowBlank="1" showInputMessage="1" showErrorMessage="1" sqref="C3:C17" xr:uid="{00000000-0002-0000-0700-000000000000}">
      <formula1>"Yes, No"</formula1>
    </dataValidation>
  </dataValidations>
  <pageMargins left="0.7" right="0.7" top="0.75" bottom="0.75" header="0.3" footer="0.3"/>
  <pageSetup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Summary</vt:lpstr>
      <vt:lpstr>Year 1</vt:lpstr>
      <vt:lpstr>Year 2</vt:lpstr>
      <vt:lpstr>Year 3</vt:lpstr>
      <vt:lpstr>Year 4</vt:lpstr>
      <vt:lpstr>Year 5</vt:lpstr>
      <vt:lpstr>Subawards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Lizaola, Elizabeth</dc:creator>
  <cp:lastModifiedBy>Pobee,Joseph W</cp:lastModifiedBy>
  <dcterms:created xsi:type="dcterms:W3CDTF">2019-01-09T00:58:17Z</dcterms:created>
  <dcterms:modified xsi:type="dcterms:W3CDTF">2024-07-22T15:05:58Z</dcterms:modified>
</cp:coreProperties>
</file>